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600" windowHeight="8910"/>
  </bookViews>
  <sheets>
    <sheet name="Emissions target" sheetId="1" r:id="rId1"/>
    <sheet name="Emissions identity" sheetId="2" r:id="rId2"/>
    <sheet name="Simulation" sheetId="3" r:id="rId3"/>
    <sheet name="EPA Data" sheetId="5" r:id="rId4"/>
  </sheets>
  <calcPr calcId="145621"/>
</workbook>
</file>

<file path=xl/calcChain.xml><?xml version="1.0" encoding="utf-8"?>
<calcChain xmlns="http://schemas.openxmlformats.org/spreadsheetml/2006/main">
  <c r="H23" i="3" l="1"/>
  <c r="H22" i="3"/>
  <c r="H21" i="3"/>
  <c r="H20" i="3"/>
  <c r="H19" i="3"/>
  <c r="H18" i="3"/>
  <c r="H17" i="3"/>
  <c r="H16" i="3"/>
  <c r="H15" i="3"/>
  <c r="H14" i="3"/>
  <c r="H13" i="3"/>
  <c r="H12" i="3"/>
  <c r="F5" i="5"/>
  <c r="F6" i="5" s="1"/>
  <c r="F7" i="5" s="1"/>
  <c r="F8" i="5" s="1"/>
  <c r="F9" i="5" s="1"/>
  <c r="F10" i="5" s="1"/>
  <c r="F11" i="5" s="1"/>
  <c r="F12" i="5" s="1"/>
  <c r="F13" i="5" s="1"/>
  <c r="F14" i="5" s="1"/>
  <c r="F15" i="5" s="1"/>
  <c r="F16" i="5" s="1"/>
  <c r="F17" i="5" s="1"/>
  <c r="F18" i="5" s="1"/>
  <c r="F19" i="5" s="1"/>
  <c r="F20" i="5" s="1"/>
  <c r="F21" i="5" s="1"/>
  <c r="F22" i="5" s="1"/>
  <c r="F23" i="5" s="1"/>
  <c r="F24" i="5" s="1"/>
  <c r="F25" i="5" s="1"/>
  <c r="F26" i="5" s="1"/>
  <c r="F27" i="5" s="1"/>
  <c r="F28" i="5" s="1"/>
  <c r="E8" i="3"/>
  <c r="D8" i="3"/>
  <c r="C8" i="3"/>
  <c r="L28" i="2"/>
  <c r="C12" i="3" s="1"/>
  <c r="C13" i="3" s="1"/>
  <c r="L24" i="2"/>
  <c r="L25" i="2" s="1"/>
  <c r="O25" i="2" s="1"/>
  <c r="C24" i="2" l="1"/>
  <c r="O28" i="2"/>
  <c r="E24" i="2"/>
  <c r="E12" i="3"/>
  <c r="E13" i="3" s="1"/>
  <c r="E14" i="3" s="1"/>
  <c r="E15" i="3" s="1"/>
  <c r="E16" i="3" s="1"/>
  <c r="E17" i="3" s="1"/>
  <c r="E18" i="3" s="1"/>
  <c r="E19" i="3" s="1"/>
  <c r="E20" i="3" s="1"/>
  <c r="E21" i="3" s="1"/>
  <c r="E22" i="3" s="1"/>
  <c r="E23" i="3" s="1"/>
  <c r="C14" i="3"/>
  <c r="C15" i="3" s="1"/>
  <c r="D24" i="2" l="1"/>
  <c r="G24" i="2" s="1"/>
  <c r="D12" i="3"/>
  <c r="D13" i="3" s="1"/>
  <c r="D14" i="3" s="1"/>
  <c r="D15" i="3" s="1"/>
  <c r="D16" i="3" s="1"/>
  <c r="D17" i="3" s="1"/>
  <c r="D18" i="3" s="1"/>
  <c r="D19" i="3" s="1"/>
  <c r="D20" i="3" s="1"/>
  <c r="D21" i="3" s="1"/>
  <c r="D22" i="3" s="1"/>
  <c r="D23" i="3" s="1"/>
  <c r="C16" i="3"/>
  <c r="C17" i="3" s="1"/>
  <c r="F13" i="3" l="1"/>
  <c r="I13" i="3" s="1"/>
  <c r="F12" i="3"/>
  <c r="I12" i="3" s="1"/>
  <c r="F14" i="3"/>
  <c r="I14" i="3" s="1"/>
  <c r="F15" i="3"/>
  <c r="I15" i="3" s="1"/>
  <c r="F16" i="3"/>
  <c r="I16" i="3" s="1"/>
  <c r="F17" i="3"/>
  <c r="I17" i="3" s="1"/>
  <c r="C18" i="3"/>
  <c r="C19" i="3" l="1"/>
  <c r="F18" i="3"/>
  <c r="I18" i="3" s="1"/>
  <c r="C20" i="3" l="1"/>
  <c r="F19" i="3"/>
  <c r="I19" i="3" s="1"/>
  <c r="F20" i="3" l="1"/>
  <c r="I20" i="3" s="1"/>
  <c r="C21" i="3"/>
  <c r="C22" i="3" l="1"/>
  <c r="F21" i="3"/>
  <c r="I21" i="3" s="1"/>
  <c r="F22" i="3" l="1"/>
  <c r="I22" i="3" s="1"/>
  <c r="C23" i="3"/>
  <c r="F23" i="3" s="1"/>
  <c r="I23" i="3" s="1"/>
</calcChain>
</file>

<file path=xl/sharedStrings.xml><?xml version="1.0" encoding="utf-8"?>
<sst xmlns="http://schemas.openxmlformats.org/spreadsheetml/2006/main" count="61" uniqueCount="52">
  <si>
    <t>http://blogs.ei.columbia.edu/2015/12/11/what-is-the-u-s-commitment-in-paris/</t>
  </si>
  <si>
    <t>The graph is part of a blog entry on the 2015 Paris accords.</t>
  </si>
  <si>
    <t>Population Growth, Economic Growth, Greenhouse Gas Emissions, and Climate Change</t>
  </si>
  <si>
    <t>The graph is from an EPA report from August 2016.</t>
  </si>
  <si>
    <t>https://www.epa.gov/climate-indicators/climate-change-indicators-us-greenhouse-gas-emissions</t>
  </si>
  <si>
    <t>Net emissions</t>
  </si>
  <si>
    <t>Carbon dioxide equivalents, millions of metric tons</t>
  </si>
  <si>
    <t>CE=</t>
  </si>
  <si>
    <t>carbon dioxide equivalent emissions, in millions of metric tons</t>
  </si>
  <si>
    <t>P=</t>
  </si>
  <si>
    <t>population</t>
  </si>
  <si>
    <t>Y=</t>
  </si>
  <si>
    <t xml:space="preserve">Real GDP </t>
  </si>
  <si>
    <t>Emissions</t>
  </si>
  <si>
    <t>Sinks</t>
  </si>
  <si>
    <t>Millions of 2009 dollars</t>
  </si>
  <si>
    <t>real GDP, in millions of 2009 dollars</t>
  </si>
  <si>
    <t>Population</t>
  </si>
  <si>
    <t>Real GDP per capita</t>
  </si>
  <si>
    <t>Millions of people</t>
  </si>
  <si>
    <t>Thousands of 2009 dollars</t>
  </si>
  <si>
    <t>A</t>
  </si>
  <si>
    <t>B</t>
  </si>
  <si>
    <t>C</t>
  </si>
  <si>
    <t>A*B*C</t>
  </si>
  <si>
    <t>=</t>
  </si>
  <si>
    <t>Read this part.</t>
  </si>
  <si>
    <t>Here is the identity applied to 2014 emissions:</t>
  </si>
  <si>
    <r>
      <rPr>
        <b/>
        <sz val="11"/>
        <color theme="1"/>
        <rFont val="Calibri"/>
        <family val="2"/>
        <scheme val="minor"/>
      </rPr>
      <t>Per capita GDP</t>
    </r>
    <r>
      <rPr>
        <sz val="11"/>
        <color theme="1"/>
        <rFont val="Calibri"/>
        <family val="2"/>
        <scheme val="minor"/>
      </rPr>
      <t xml:space="preserve"> (in thousands of 2009 $)</t>
    </r>
  </si>
  <si>
    <r>
      <rPr>
        <b/>
        <sz val="11"/>
        <color theme="1"/>
        <rFont val="Calibri"/>
        <family val="2"/>
        <scheme val="minor"/>
      </rPr>
      <t>Emission Intensity</t>
    </r>
    <r>
      <rPr>
        <sz val="11"/>
        <color theme="1"/>
        <rFont val="Calibri"/>
        <family val="2"/>
        <scheme val="minor"/>
      </rPr>
      <t xml:space="preserve"> (tons per million dollars of GDP)</t>
    </r>
  </si>
  <si>
    <r>
      <rPr>
        <b/>
        <sz val="11"/>
        <color theme="1"/>
        <rFont val="Calibri"/>
        <family val="2"/>
        <scheme val="minor"/>
      </rPr>
      <t>Total emissions</t>
    </r>
    <r>
      <rPr>
        <sz val="11"/>
        <color theme="1"/>
        <rFont val="Calibri"/>
        <family val="2"/>
        <scheme val="minor"/>
      </rPr>
      <t xml:space="preserve"> (in millions of metric tons of carbon dioxide equivalents)</t>
    </r>
  </si>
  <si>
    <r>
      <rPr>
        <b/>
        <sz val="11"/>
        <color theme="1"/>
        <rFont val="Calibri"/>
        <family val="2"/>
        <scheme val="minor"/>
      </rPr>
      <t>Per capita GDP</t>
    </r>
    <r>
      <rPr>
        <sz val="11"/>
        <color theme="1"/>
        <rFont val="Calibri"/>
        <family val="2"/>
        <scheme val="minor"/>
      </rPr>
      <t xml:space="preserve"> (thousands of 2009 $)</t>
    </r>
  </si>
  <si>
    <r>
      <rPr>
        <b/>
        <sz val="11"/>
        <color theme="1"/>
        <rFont val="Calibri"/>
        <family val="2"/>
        <scheme val="minor"/>
      </rPr>
      <t>Total emissions</t>
    </r>
    <r>
      <rPr>
        <sz val="11"/>
        <color theme="1"/>
        <rFont val="Calibri"/>
        <family val="2"/>
        <scheme val="minor"/>
      </rPr>
      <t xml:space="preserve"> (millions of metric tons of carbon dioxide equivalents)</t>
    </r>
  </si>
  <si>
    <t>Growth rates</t>
  </si>
  <si>
    <r>
      <rPr>
        <b/>
        <sz val="12"/>
        <color theme="1"/>
        <rFont val="Calibri"/>
        <family val="2"/>
        <scheme val="minor"/>
      </rPr>
      <t>Look at this part if you want.</t>
    </r>
    <r>
      <rPr>
        <b/>
        <sz val="11"/>
        <color theme="1"/>
        <rFont val="Calibri"/>
        <family val="2"/>
        <scheme val="minor"/>
      </rPr>
      <t xml:space="preserve">  It contains data sources and calculations.</t>
    </r>
  </si>
  <si>
    <t>Growth rates as percentages</t>
  </si>
  <si>
    <t>Make changes here</t>
  </si>
  <si>
    <t>Emissions_per_$GDP</t>
  </si>
  <si>
    <t>Year</t>
  </si>
  <si>
    <t>Emissions_per_capita</t>
  </si>
  <si>
    <t>Real_GDP</t>
  </si>
  <si>
    <t>Growth rate</t>
  </si>
  <si>
    <t>Target</t>
  </si>
  <si>
    <t>Original values</t>
  </si>
  <si>
    <t xml:space="preserve">Supporting data </t>
  </si>
  <si>
    <t>Tons CO2 per million dollars</t>
  </si>
  <si>
    <t>Simulation: total US emissions of greenhouse gases</t>
  </si>
  <si>
    <t>Initial values</t>
  </si>
  <si>
    <t>https://www.nytimes.com/2017/09/12/climate/trump-adviser-gary-cohn-un-climate-change-meeting.html?_r=0</t>
  </si>
  <si>
    <r>
      <rPr>
        <b/>
        <sz val="11"/>
        <color theme="1"/>
        <rFont val="Calibri"/>
        <family val="2"/>
        <scheme val="minor"/>
      </rPr>
      <t xml:space="preserve">Population </t>
    </r>
    <r>
      <rPr>
        <sz val="11"/>
        <color theme="1"/>
        <rFont val="Calibri"/>
        <family val="2"/>
        <scheme val="minor"/>
      </rPr>
      <t>(in millions of people)</t>
    </r>
  </si>
  <si>
    <r>
      <rPr>
        <b/>
        <sz val="11"/>
        <color theme="1"/>
        <rFont val="Calibri"/>
        <family val="2"/>
        <scheme val="minor"/>
      </rPr>
      <t xml:space="preserve">Population </t>
    </r>
    <r>
      <rPr>
        <sz val="11"/>
        <color theme="1"/>
        <rFont val="Calibri"/>
        <family val="2"/>
        <scheme val="minor"/>
      </rPr>
      <t>(millions of people)</t>
    </r>
  </si>
  <si>
    <t>Frozen version of graph, calculated using "current growth rates" (p=.7%/yr , y=1.5%/yr , ce= -2.1%/yr)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</si>
</sst>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u/>
      <sz val="11"/>
      <color theme="10"/>
      <name val="Calibri"/>
      <family val="2"/>
      <scheme val="minor"/>
    </font>
    <font>
      <sz val="9"/>
      <color theme="1"/>
      <name val="Calibri"/>
      <family val="2"/>
      <scheme val="minor"/>
    </font>
    <font>
      <u/>
      <sz val="9"/>
      <color theme="10"/>
      <name val="Calibri"/>
      <family val="2"/>
      <scheme val="minor"/>
    </font>
    <font>
      <i/>
      <sz val="11"/>
      <color theme="1"/>
      <name val="Calibri"/>
      <family val="2"/>
      <scheme val="minor"/>
    </font>
    <font>
      <b/>
      <sz val="12"/>
      <color theme="1"/>
      <name val="Calibri"/>
      <family val="2"/>
      <scheme val="minor"/>
    </font>
    <font>
      <b/>
      <sz val="14"/>
      <color theme="1"/>
      <name val="Calibri"/>
      <family val="2"/>
      <scheme val="minor"/>
    </font>
    <font>
      <u/>
      <sz val="8"/>
      <color theme="10"/>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56">
    <xf numFmtId="0" fontId="0" fillId="0" borderId="0" xfId="0"/>
    <xf numFmtId="0" fontId="3" fillId="0" borderId="0" xfId="0" applyFont="1"/>
    <xf numFmtId="0" fontId="5" fillId="0" borderId="0" xfId="0" applyFont="1"/>
    <xf numFmtId="0" fontId="6" fillId="0" borderId="0" xfId="2" applyFont="1"/>
    <xf numFmtId="1" fontId="0" fillId="0" borderId="0" xfId="0" applyNumberFormat="1"/>
    <xf numFmtId="0" fontId="0" fillId="0" borderId="1" xfId="0" applyBorder="1"/>
    <xf numFmtId="1" fontId="0" fillId="0" borderId="2" xfId="0" applyNumberFormat="1" applyBorder="1"/>
    <xf numFmtId="1" fontId="2" fillId="0" borderId="3" xfId="0" applyNumberFormat="1" applyFont="1" applyBorder="1"/>
    <xf numFmtId="0" fontId="7" fillId="0" borderId="0" xfId="0" applyFont="1" applyAlignment="1">
      <alignment horizontal="right"/>
    </xf>
    <xf numFmtId="0" fontId="0" fillId="0" borderId="1" xfId="0" applyBorder="1" applyAlignment="1">
      <alignment horizontal="right"/>
    </xf>
    <xf numFmtId="0" fontId="0" fillId="0" borderId="2" xfId="0" applyBorder="1" applyAlignment="1">
      <alignment horizontal="right"/>
    </xf>
    <xf numFmtId="0" fontId="2" fillId="0" borderId="3" xfId="0" applyFont="1" applyBorder="1" applyAlignment="1">
      <alignment horizontal="right"/>
    </xf>
    <xf numFmtId="0" fontId="0" fillId="0" borderId="0" xfId="0" applyAlignment="1">
      <alignment horizontal="right"/>
    </xf>
    <xf numFmtId="2" fontId="0" fillId="0" borderId="0" xfId="0" applyNumberFormat="1"/>
    <xf numFmtId="0" fontId="0" fillId="0" borderId="0" xfId="0" applyAlignment="1">
      <alignment horizontal="right" wrapText="1"/>
    </xf>
    <xf numFmtId="0" fontId="0" fillId="0" borderId="1" xfId="0" applyBorder="1" applyAlignment="1">
      <alignment horizontal="right" wrapText="1"/>
    </xf>
    <xf numFmtId="165" fontId="0" fillId="0" borderId="1" xfId="0" applyNumberFormat="1" applyBorder="1" applyAlignment="1">
      <alignment wrapText="1"/>
    </xf>
    <xf numFmtId="0" fontId="0" fillId="2" borderId="0" xfId="0" applyFill="1" applyAlignment="1">
      <alignment horizontal="right"/>
    </xf>
    <xf numFmtId="0" fontId="2" fillId="0" borderId="0" xfId="0" applyFont="1"/>
    <xf numFmtId="0" fontId="8" fillId="3" borderId="0" xfId="0" applyFont="1" applyFill="1"/>
    <xf numFmtId="0" fontId="0" fillId="4" borderId="0" xfId="0" applyFill="1"/>
    <xf numFmtId="0" fontId="2" fillId="0" borderId="0" xfId="0" applyFont="1" applyAlignment="1">
      <alignment horizontal="right"/>
    </xf>
    <xf numFmtId="1" fontId="0" fillId="2" borderId="0" xfId="0" applyNumberFormat="1" applyFill="1" applyAlignment="1">
      <alignment horizontal="right"/>
    </xf>
    <xf numFmtId="165" fontId="0" fillId="2" borderId="0" xfId="0" applyNumberFormat="1" applyFill="1" applyAlignment="1">
      <alignment horizontal="right"/>
    </xf>
    <xf numFmtId="164" fontId="0" fillId="2" borderId="0" xfId="0" applyNumberFormat="1" applyFill="1" applyAlignment="1">
      <alignment horizontal="right"/>
    </xf>
    <xf numFmtId="0" fontId="2" fillId="4" borderId="0" xfId="0" applyFont="1" applyFill="1"/>
    <xf numFmtId="166" fontId="0" fillId="0" borderId="0" xfId="1" applyNumberFormat="1" applyFont="1"/>
    <xf numFmtId="0" fontId="2" fillId="0" borderId="0" xfId="0" applyFont="1" applyAlignment="1">
      <alignment horizontal="right" wrapText="1"/>
    </xf>
    <xf numFmtId="164" fontId="1" fillId="0" borderId="0" xfId="1" applyNumberFormat="1" applyFont="1" applyFill="1"/>
    <xf numFmtId="0" fontId="0" fillId="0" borderId="1" xfId="0" applyBorder="1" applyAlignment="1">
      <alignment wrapText="1"/>
    </xf>
    <xf numFmtId="0" fontId="0" fillId="5" borderId="1" xfId="0" applyFill="1" applyBorder="1" applyAlignment="1">
      <alignment horizontal="center"/>
    </xf>
    <xf numFmtId="0" fontId="0" fillId="5" borderId="1" xfId="0" quotePrefix="1" applyFill="1" applyBorder="1"/>
    <xf numFmtId="1" fontId="0" fillId="2" borderId="1" xfId="0" applyNumberFormat="1" applyFill="1" applyBorder="1" applyAlignment="1">
      <alignment horizontal="center"/>
    </xf>
    <xf numFmtId="165" fontId="0" fillId="2" borderId="1" xfId="0" applyNumberFormat="1" applyFill="1" applyBorder="1" applyAlignment="1">
      <alignment horizontal="center"/>
    </xf>
    <xf numFmtId="2" fontId="0" fillId="2" borderId="1" xfId="0" applyNumberFormat="1" applyFill="1" applyBorder="1" applyAlignment="1">
      <alignment horizontal="center"/>
    </xf>
    <xf numFmtId="0" fontId="0" fillId="2" borderId="1" xfId="0" quotePrefix="1" applyFill="1" applyBorder="1"/>
    <xf numFmtId="0" fontId="9" fillId="0" borderId="1" xfId="0" applyFont="1" applyBorder="1" applyAlignment="1">
      <alignment horizontal="right"/>
    </xf>
    <xf numFmtId="164" fontId="1" fillId="6" borderId="1" xfId="1" applyNumberFormat="1" applyFont="1" applyFill="1" applyBorder="1"/>
    <xf numFmtId="0" fontId="0" fillId="6" borderId="0" xfId="0" applyFill="1"/>
    <xf numFmtId="0" fontId="9" fillId="0" borderId="0" xfId="0" applyFont="1"/>
    <xf numFmtId="0" fontId="2" fillId="0" borderId="1" xfId="0" applyFont="1" applyBorder="1"/>
    <xf numFmtId="1" fontId="2" fillId="0" borderId="1" xfId="0" applyNumberFormat="1" applyFont="1" applyBorder="1"/>
    <xf numFmtId="0" fontId="2" fillId="0" borderId="1" xfId="0" applyFont="1" applyBorder="1" applyAlignment="1">
      <alignment horizontal="right"/>
    </xf>
    <xf numFmtId="2" fontId="2" fillId="0" borderId="1" xfId="0" applyNumberFormat="1" applyFont="1" applyBorder="1"/>
    <xf numFmtId="0" fontId="2" fillId="0" borderId="0" xfId="0" applyFont="1" applyAlignment="1">
      <alignment vertical="center"/>
    </xf>
    <xf numFmtId="0" fontId="10" fillId="0" borderId="0" xfId="2" applyFont="1"/>
    <xf numFmtId="0" fontId="0" fillId="7" borderId="0" xfId="0" applyFill="1"/>
    <xf numFmtId="1" fontId="0" fillId="7" borderId="0" xfId="0" applyNumberFormat="1" applyFill="1" applyAlignment="1">
      <alignment horizontal="right"/>
    </xf>
    <xf numFmtId="165" fontId="0" fillId="7" borderId="0" xfId="0" applyNumberFormat="1" applyFill="1" applyAlignment="1">
      <alignment horizontal="right"/>
    </xf>
    <xf numFmtId="164" fontId="0" fillId="7" borderId="0" xfId="0" applyNumberFormat="1" applyFill="1" applyAlignment="1">
      <alignment horizontal="right"/>
    </xf>
    <xf numFmtId="0" fontId="2" fillId="2" borderId="0" xfId="0" applyFont="1" applyFill="1" applyAlignment="1">
      <alignment horizontal="right"/>
    </xf>
    <xf numFmtId="0" fontId="0" fillId="0" borderId="0" xfId="0" applyFill="1"/>
    <xf numFmtId="2" fontId="0" fillId="0" borderId="4" xfId="0" applyNumberFormat="1" applyBorder="1"/>
    <xf numFmtId="2" fontId="0" fillId="0" borderId="5" xfId="0" applyNumberFormat="1" applyBorder="1"/>
    <xf numFmtId="0" fontId="0" fillId="0" borderId="5" xfId="0" applyBorder="1"/>
    <xf numFmtId="0" fontId="0" fillId="0" borderId="3" xfId="0" applyBorder="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Simulation!$I$11</c:f>
              <c:strCache>
                <c:ptCount val="1"/>
                <c:pt idx="0">
                  <c:v>Total emissions (millions of metric tons of carbon dioxide equivalents)</c:v>
                </c:pt>
              </c:strCache>
            </c:strRef>
          </c:tx>
          <c:marker>
            <c:symbol val="none"/>
          </c:marker>
          <c:xVal>
            <c:numRef>
              <c:f>Simulation!$H$12:$H$23</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xVal>
          <c:yVal>
            <c:numRef>
              <c:f>Simulation!$I$12:$I$23</c:f>
              <c:numCache>
                <c:formatCode>0</c:formatCode>
                <c:ptCount val="12"/>
                <c:pt idx="0">
                  <c:v>6114.3</c:v>
                </c:pt>
                <c:pt idx="1">
                  <c:v>6118.2180128684986</c:v>
                </c:pt>
                <c:pt idx="2">
                  <c:v>6122.1385363800537</c:v>
                </c:pt>
                <c:pt idx="3">
                  <c:v>6126.0615721434706</c:v>
                </c:pt>
                <c:pt idx="4">
                  <c:v>6129.9871217685914</c:v>
                </c:pt>
                <c:pt idx="5">
                  <c:v>6133.9151868662839</c:v>
                </c:pt>
                <c:pt idx="6">
                  <c:v>6137.8457690484493</c:v>
                </c:pt>
                <c:pt idx="7">
                  <c:v>6141.7788699280272</c:v>
                </c:pt>
                <c:pt idx="8">
                  <c:v>6145.7144911189798</c:v>
                </c:pt>
                <c:pt idx="9">
                  <c:v>6149.652634236315</c:v>
                </c:pt>
                <c:pt idx="10">
                  <c:v>6153.5933008960692</c:v>
                </c:pt>
                <c:pt idx="11">
                  <c:v>6157.5364927153159</c:v>
                </c:pt>
              </c:numCache>
            </c:numRef>
          </c:yVal>
          <c:smooth val="0"/>
          <c:extLst xmlns:c16r2="http://schemas.microsoft.com/office/drawing/2015/06/chart">
            <c:ext xmlns:c16="http://schemas.microsoft.com/office/drawing/2014/chart" uri="{C3380CC4-5D6E-409C-BE32-E72D297353CC}">
              <c16:uniqueId val="{00000000-2E97-4398-B272-7FFC79CCC3A2}"/>
            </c:ext>
          </c:extLst>
        </c:ser>
        <c:dLbls>
          <c:showLegendKey val="0"/>
          <c:showVal val="0"/>
          <c:showCatName val="0"/>
          <c:showSerName val="0"/>
          <c:showPercent val="0"/>
          <c:showBubbleSize val="0"/>
        </c:dLbls>
        <c:axId val="783486336"/>
        <c:axId val="783486912"/>
      </c:scatterChart>
      <c:valAx>
        <c:axId val="783486336"/>
        <c:scaling>
          <c:orientation val="minMax"/>
        </c:scaling>
        <c:delete val="0"/>
        <c:axPos val="b"/>
        <c:numFmt formatCode="General" sourceLinked="1"/>
        <c:majorTickMark val="out"/>
        <c:minorTickMark val="none"/>
        <c:tickLblPos val="nextTo"/>
        <c:crossAx val="783486912"/>
        <c:crosses val="autoZero"/>
        <c:crossBetween val="midCat"/>
      </c:valAx>
      <c:valAx>
        <c:axId val="783486912"/>
        <c:scaling>
          <c:orientation val="minMax"/>
          <c:max val="7000"/>
          <c:min val="4000"/>
        </c:scaling>
        <c:delete val="0"/>
        <c:axPos val="l"/>
        <c:majorGridlines/>
        <c:numFmt formatCode="0" sourceLinked="1"/>
        <c:majorTickMark val="out"/>
        <c:minorTickMark val="none"/>
        <c:tickLblPos val="nextTo"/>
        <c:crossAx val="78348633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'EPA Data'!$I$3</c:f>
              <c:strCache>
                <c:ptCount val="1"/>
                <c:pt idx="0">
                  <c:v>Emissions_per_$GDP</c:v>
                </c:pt>
              </c:strCache>
            </c:strRef>
          </c:tx>
          <c:marker>
            <c:symbol val="none"/>
          </c:marker>
          <c:xVal>
            <c:numRef>
              <c:f>'EPA Data'!$H$4:$H$28</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xVal>
          <c:yVal>
            <c:numRef>
              <c:f>'EPA Data'!$I$4:$I$28</c:f>
              <c:numCache>
                <c:formatCode>0.00</c:formatCode>
                <c:ptCount val="25"/>
                <c:pt idx="0">
                  <c:v>100</c:v>
                </c:pt>
                <c:pt idx="1">
                  <c:v>99.038052919999998</c:v>
                </c:pt>
                <c:pt idx="2">
                  <c:v>97.415855399999998</c:v>
                </c:pt>
                <c:pt idx="3">
                  <c:v>96.5439911</c:v>
                </c:pt>
                <c:pt idx="4">
                  <c:v>93.982810229999998</c:v>
                </c:pt>
                <c:pt idx="5">
                  <c:v>92.845885490000001</c:v>
                </c:pt>
                <c:pt idx="6">
                  <c:v>92.118969089999993</c:v>
                </c:pt>
                <c:pt idx="7">
                  <c:v>88.799191669999999</c:v>
                </c:pt>
                <c:pt idx="8">
                  <c:v>85.827538189999999</c:v>
                </c:pt>
                <c:pt idx="9">
                  <c:v>82.260823860000002</c:v>
                </c:pt>
                <c:pt idx="10">
                  <c:v>80.904998129999996</c:v>
                </c:pt>
                <c:pt idx="11">
                  <c:v>78.820236100000002</c:v>
                </c:pt>
                <c:pt idx="12">
                  <c:v>77.918424779999995</c:v>
                </c:pt>
                <c:pt idx="13">
                  <c:v>76.209445020000004</c:v>
                </c:pt>
                <c:pt idx="14">
                  <c:v>74.903280530000004</c:v>
                </c:pt>
                <c:pt idx="15">
                  <c:v>72.565578759999994</c:v>
                </c:pt>
                <c:pt idx="16">
                  <c:v>70.080718000000005</c:v>
                </c:pt>
                <c:pt idx="17">
                  <c:v>69.854362120000005</c:v>
                </c:pt>
                <c:pt idx="18">
                  <c:v>68.115832699999999</c:v>
                </c:pt>
                <c:pt idx="19">
                  <c:v>65.787206920000003</c:v>
                </c:pt>
                <c:pt idx="20">
                  <c:v>66.143653279999995</c:v>
                </c:pt>
                <c:pt idx="21">
                  <c:v>63.982007469999999</c:v>
                </c:pt>
                <c:pt idx="22">
                  <c:v>60.562789010000003</c:v>
                </c:pt>
                <c:pt idx="23">
                  <c:v>61.08409194</c:v>
                </c:pt>
                <c:pt idx="24">
                  <c:v>60.25398148</c:v>
                </c:pt>
              </c:numCache>
            </c:numRef>
          </c:yVal>
          <c:smooth val="1"/>
          <c:extLst xmlns:c16r2="http://schemas.microsoft.com/office/drawing/2015/06/chart">
            <c:ext xmlns:c16="http://schemas.microsoft.com/office/drawing/2014/chart" uri="{C3380CC4-5D6E-409C-BE32-E72D297353CC}">
              <c16:uniqueId val="{00000000-A665-42ED-917E-F48899E51705}"/>
            </c:ext>
          </c:extLst>
        </c:ser>
        <c:dLbls>
          <c:showLegendKey val="0"/>
          <c:showVal val="0"/>
          <c:showCatName val="0"/>
          <c:showSerName val="0"/>
          <c:showPercent val="0"/>
          <c:showBubbleSize val="0"/>
        </c:dLbls>
        <c:axId val="783489792"/>
        <c:axId val="783490368"/>
      </c:scatterChart>
      <c:valAx>
        <c:axId val="783489792"/>
        <c:scaling>
          <c:orientation val="minMax"/>
          <c:max val="2015"/>
          <c:min val="1990"/>
        </c:scaling>
        <c:delete val="0"/>
        <c:axPos val="b"/>
        <c:numFmt formatCode="General" sourceLinked="1"/>
        <c:majorTickMark val="out"/>
        <c:minorTickMark val="none"/>
        <c:tickLblPos val="nextTo"/>
        <c:crossAx val="783490368"/>
        <c:crosses val="autoZero"/>
        <c:crossBetween val="midCat"/>
      </c:valAx>
      <c:valAx>
        <c:axId val="783490368"/>
        <c:scaling>
          <c:orientation val="minMax"/>
          <c:max val="110"/>
          <c:min val="50"/>
        </c:scaling>
        <c:delete val="0"/>
        <c:axPos val="l"/>
        <c:majorGridlines/>
        <c:numFmt formatCode="0.00" sourceLinked="1"/>
        <c:majorTickMark val="out"/>
        <c:minorTickMark val="none"/>
        <c:tickLblPos val="nextTo"/>
        <c:crossAx val="7834897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95251</xdr:rowOff>
    </xdr:from>
    <xdr:to>
      <xdr:col>9</xdr:col>
      <xdr:colOff>190500</xdr:colOff>
      <xdr:row>9</xdr:row>
      <xdr:rowOff>176893</xdr:rowOff>
    </xdr:to>
    <xdr:sp macro="" textlink="">
      <xdr:nvSpPr>
        <xdr:cNvPr id="2" name="TextBox 1"/>
        <xdr:cNvSpPr txBox="1"/>
      </xdr:nvSpPr>
      <xdr:spPr>
        <a:xfrm>
          <a:off x="47625" y="387805"/>
          <a:ext cx="5653768" cy="16056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limit climate change, the world must stabilize  greenhouse gases in the atmosphere.  This requires,</a:t>
          </a:r>
          <a:r>
            <a:rPr lang="en-US" sz="1100" baseline="0"/>
            <a:t> </a:t>
          </a:r>
          <a:r>
            <a:rPr lang="en-US" sz="1100"/>
            <a:t>at a minimum,</a:t>
          </a:r>
          <a:r>
            <a:rPr lang="en-US" sz="1100" baseline="0"/>
            <a:t> that </a:t>
          </a:r>
          <a:r>
            <a:rPr lang="en-US" sz="1100"/>
            <a:t>emissions</a:t>
          </a:r>
          <a:r>
            <a:rPr lang="en-US" sz="1100" baseline="0"/>
            <a:t> of greenhouse gases be reduced to equal the absorptive capacity of the world ecosystem.  </a:t>
          </a:r>
          <a:r>
            <a:rPr lang="en-US" sz="1100"/>
            <a:t>As part of that effort, in 2015</a:t>
          </a:r>
          <a:r>
            <a:rPr lang="en-US" sz="1100" baseline="0"/>
            <a:t> </a:t>
          </a:r>
          <a:r>
            <a:rPr lang="en-US" sz="1100"/>
            <a:t>the US pledged to reduce its emissions of greenhouse gases substantially by 2025.</a:t>
          </a:r>
          <a:r>
            <a:rPr lang="en-US" sz="1100" baseline="0"/>
            <a:t>  We said we would reduce those emisions </a:t>
          </a:r>
          <a:r>
            <a:rPr lang="en-US" sz="1100"/>
            <a:t>to 26-28%</a:t>
          </a:r>
          <a:r>
            <a:rPr lang="en-US" sz="1100" baseline="0"/>
            <a:t> of their 2005 level.</a:t>
          </a:r>
        </a:p>
        <a:p>
          <a:endParaRPr lang="en-US" sz="1100" baseline="0"/>
        </a:p>
        <a:p>
          <a:r>
            <a:rPr lang="en-US" sz="1100" baseline="0"/>
            <a:t>The graph below, from a page on Columbia University's Earth Institute site, shows the progress we made through 2012--along with the 2025 target.</a:t>
          </a:r>
          <a:endParaRPr lang="en-US" sz="1100"/>
        </a:p>
      </xdr:txBody>
    </xdr:sp>
    <xdr:clientData/>
  </xdr:twoCellAnchor>
  <xdr:twoCellAnchor editAs="oneCell">
    <xdr:from>
      <xdr:col>0</xdr:col>
      <xdr:colOff>0</xdr:colOff>
      <xdr:row>10</xdr:row>
      <xdr:rowOff>33997</xdr:rowOff>
    </xdr:from>
    <xdr:to>
      <xdr:col>9</xdr:col>
      <xdr:colOff>122464</xdr:colOff>
      <xdr:row>22</xdr:row>
      <xdr:rowOff>180583</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041051"/>
          <a:ext cx="5633357" cy="2432586"/>
        </a:xfrm>
        <a:prstGeom prst="rect">
          <a:avLst/>
        </a:prstGeom>
      </xdr:spPr>
    </xdr:pic>
    <xdr:clientData/>
  </xdr:twoCellAnchor>
  <xdr:twoCellAnchor>
    <xdr:from>
      <xdr:col>3</xdr:col>
      <xdr:colOff>415018</xdr:colOff>
      <xdr:row>16</xdr:row>
      <xdr:rowOff>108857</xdr:rowOff>
    </xdr:from>
    <xdr:to>
      <xdr:col>3</xdr:col>
      <xdr:colOff>421822</xdr:colOff>
      <xdr:row>21</xdr:row>
      <xdr:rowOff>122464</xdr:rowOff>
    </xdr:to>
    <xdr:cxnSp macro="">
      <xdr:nvCxnSpPr>
        <xdr:cNvPr id="5" name="Straight Connector 4"/>
        <xdr:cNvCxnSpPr/>
      </xdr:nvCxnSpPr>
      <xdr:spPr>
        <a:xfrm flipH="1" flipV="1">
          <a:off x="2251982" y="3258911"/>
          <a:ext cx="6804" cy="966107"/>
        </a:xfrm>
        <a:prstGeom prst="line">
          <a:avLst/>
        </a:prstGeom>
      </xdr:spPr>
      <xdr:style>
        <a:lnRef idx="2">
          <a:schemeClr val="accent3"/>
        </a:lnRef>
        <a:fillRef idx="0">
          <a:schemeClr val="accent3"/>
        </a:fillRef>
        <a:effectRef idx="1">
          <a:schemeClr val="accent3"/>
        </a:effectRef>
        <a:fontRef idx="minor">
          <a:schemeClr val="tx1"/>
        </a:fontRef>
      </xdr:style>
    </xdr:cxnSp>
    <xdr:clientData/>
  </xdr:twoCellAnchor>
  <xdr:twoCellAnchor>
    <xdr:from>
      <xdr:col>0</xdr:col>
      <xdr:colOff>338138</xdr:colOff>
      <xdr:row>20</xdr:row>
      <xdr:rowOff>88448</xdr:rowOff>
    </xdr:from>
    <xdr:to>
      <xdr:col>7</xdr:col>
      <xdr:colOff>251732</xdr:colOff>
      <xdr:row>20</xdr:row>
      <xdr:rowOff>90488</xdr:rowOff>
    </xdr:to>
    <xdr:cxnSp macro="">
      <xdr:nvCxnSpPr>
        <xdr:cNvPr id="9" name="Straight Connector 8"/>
        <xdr:cNvCxnSpPr/>
      </xdr:nvCxnSpPr>
      <xdr:spPr>
        <a:xfrm flipH="1">
          <a:off x="338138" y="4003223"/>
          <a:ext cx="4180794" cy="20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42863</xdr:colOff>
      <xdr:row>25</xdr:row>
      <xdr:rowOff>85726</xdr:rowOff>
    </xdr:from>
    <xdr:to>
      <xdr:col>9</xdr:col>
      <xdr:colOff>38100</xdr:colOff>
      <xdr:row>35</xdr:row>
      <xdr:rowOff>31750</xdr:rowOff>
    </xdr:to>
    <xdr:sp macro="" textlink="">
      <xdr:nvSpPr>
        <xdr:cNvPr id="12" name="TextBox 11"/>
        <xdr:cNvSpPr txBox="1"/>
      </xdr:nvSpPr>
      <xdr:spPr>
        <a:xfrm>
          <a:off x="42863" y="4956176"/>
          <a:ext cx="5481637" cy="1851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lower</a:t>
          </a:r>
          <a:r>
            <a:rPr lang="en-US" sz="1100" baseline="0"/>
            <a:t> boundary of the 2025 target is about 4,500 million metric tons per year.  Tons of what, you ask?  Tons of carbon dioxide equivalents.  Because there is more than one greenhouse gas, climate scientists use carbon dioxide as a "common currency."  For example, they convert methane emissions into carbon dioxide emissions by estimating how much impact a ton of methane has on global warming compared to a ton of carbon dioxide.</a:t>
          </a:r>
        </a:p>
        <a:p>
          <a:endParaRPr lang="en-US" sz="1100" baseline="0"/>
        </a:p>
        <a:p>
          <a:r>
            <a:rPr lang="en-US" sz="1100" baseline="0"/>
            <a:t>To understand the interaction between population, living standards, and emission intensity, lets explore, on the next sheet, different ways we could hit the 4,500 million metric ton target.</a:t>
          </a:r>
          <a:endParaRPr lang="en-US" sz="1100"/>
        </a:p>
      </xdr:txBody>
    </xdr:sp>
    <xdr:clientData/>
  </xdr:twoCellAnchor>
  <xdr:twoCellAnchor>
    <xdr:from>
      <xdr:col>2</xdr:col>
      <xdr:colOff>230605</xdr:colOff>
      <xdr:row>8</xdr:row>
      <xdr:rowOff>155408</xdr:rowOff>
    </xdr:from>
    <xdr:to>
      <xdr:col>5</xdr:col>
      <xdr:colOff>40106</xdr:colOff>
      <xdr:row>17</xdr:row>
      <xdr:rowOff>120316</xdr:rowOff>
    </xdr:to>
    <xdr:cxnSp macro="">
      <xdr:nvCxnSpPr>
        <xdr:cNvPr id="14" name="Straight Arrow Connector 13"/>
        <xdr:cNvCxnSpPr/>
      </xdr:nvCxnSpPr>
      <xdr:spPr>
        <a:xfrm>
          <a:off x="1453816" y="1784684"/>
          <a:ext cx="1644316" cy="16794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596566</xdr:colOff>
      <xdr:row>8</xdr:row>
      <xdr:rowOff>145382</xdr:rowOff>
    </xdr:from>
    <xdr:to>
      <xdr:col>7</xdr:col>
      <xdr:colOff>200526</xdr:colOff>
      <xdr:row>19</xdr:row>
      <xdr:rowOff>110290</xdr:rowOff>
    </xdr:to>
    <xdr:cxnSp macro="">
      <xdr:nvCxnSpPr>
        <xdr:cNvPr id="18" name="Straight Arrow Connector 17"/>
        <xdr:cNvCxnSpPr/>
      </xdr:nvCxnSpPr>
      <xdr:spPr>
        <a:xfrm>
          <a:off x="3042987" y="1774658"/>
          <a:ext cx="1438776" cy="20604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1</xdr:row>
      <xdr:rowOff>101600</xdr:rowOff>
    </xdr:from>
    <xdr:to>
      <xdr:col>11</xdr:col>
      <xdr:colOff>577850</xdr:colOff>
      <xdr:row>12</xdr:row>
      <xdr:rowOff>25400</xdr:rowOff>
    </xdr:to>
    <xdr:sp macro="" textlink="">
      <xdr:nvSpPr>
        <xdr:cNvPr id="4" name="TextBox 3"/>
        <xdr:cNvSpPr txBox="1"/>
      </xdr:nvSpPr>
      <xdr:spPr>
        <a:xfrm>
          <a:off x="5753100" y="400050"/>
          <a:ext cx="1530350" cy="20193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t>Update:</a:t>
          </a:r>
        </a:p>
        <a:p>
          <a:r>
            <a:rPr lang="en-US" sz="1050"/>
            <a:t>In June 2017, President</a:t>
          </a:r>
          <a:r>
            <a:rPr lang="en-US" sz="1050" baseline="0"/>
            <a:t> Trump announced we would withdraw our pledge.  </a:t>
          </a:r>
          <a:r>
            <a:rPr lang="en-US" sz="900" baseline="0"/>
            <a:t>(That is, withdraw from the Paris Accord.)</a:t>
          </a:r>
        </a:p>
        <a:p>
          <a:endParaRPr lang="en-US" sz="900" baseline="0"/>
        </a:p>
        <a:p>
          <a:endParaRPr lang="en-US" sz="900" baseline="0"/>
        </a:p>
        <a:p>
          <a:r>
            <a:rPr lang="en-US" sz="900" baseline="0"/>
            <a:t>This article </a:t>
          </a:r>
        </a:p>
        <a:p>
          <a:r>
            <a:rPr lang="en-US" sz="900" baseline="0"/>
            <a:t>discusses the latest news (9/12/2017) on this front.</a:t>
          </a:r>
          <a:endParaRPr lang="en-US" sz="1000"/>
        </a:p>
      </xdr:txBody>
    </xdr:sp>
    <xdr:clientData/>
  </xdr:twoCellAnchor>
  <xdr:twoCellAnchor>
    <xdr:from>
      <xdr:col>10</xdr:col>
      <xdr:colOff>292100</xdr:colOff>
      <xdr:row>8</xdr:row>
      <xdr:rowOff>120650</xdr:rowOff>
    </xdr:from>
    <xdr:to>
      <xdr:col>11</xdr:col>
      <xdr:colOff>565150</xdr:colOff>
      <xdr:row>8</xdr:row>
      <xdr:rowOff>127000</xdr:rowOff>
    </xdr:to>
    <xdr:cxnSp macro="">
      <xdr:nvCxnSpPr>
        <xdr:cNvPr id="7" name="Straight Arrow Connector 6"/>
        <xdr:cNvCxnSpPr/>
      </xdr:nvCxnSpPr>
      <xdr:spPr>
        <a:xfrm flipV="1">
          <a:off x="6388100" y="1752600"/>
          <a:ext cx="882650" cy="6350"/>
        </a:xfrm>
        <a:prstGeom prst="straightConnector1">
          <a:avLst/>
        </a:prstGeom>
        <a:ln>
          <a:tailEnd type="arrow"/>
        </a:ln>
      </xdr:spPr>
      <xdr:style>
        <a:lnRef idx="2">
          <a:schemeClr val="accent3"/>
        </a:lnRef>
        <a:fillRef idx="0">
          <a:schemeClr val="accent3"/>
        </a:fillRef>
        <a:effectRef idx="1">
          <a:schemeClr val="accent3"/>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15039</xdr:colOff>
      <xdr:row>1</xdr:row>
      <xdr:rowOff>45118</xdr:rowOff>
    </xdr:from>
    <xdr:to>
      <xdr:col>8</xdr:col>
      <xdr:colOff>476250</xdr:colOff>
      <xdr:row>7</xdr:row>
      <xdr:rowOff>154781</xdr:rowOff>
    </xdr:to>
    <xdr:sp macro="" textlink="">
      <xdr:nvSpPr>
        <xdr:cNvPr id="2" name="TextBox 1"/>
        <xdr:cNvSpPr txBox="1"/>
      </xdr:nvSpPr>
      <xdr:spPr>
        <a:xfrm>
          <a:off x="15039" y="247524"/>
          <a:ext cx="5455883" cy="12526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Since the most recent audited emissions data for the US are for 2014,</a:t>
          </a:r>
          <a:r>
            <a:rPr lang="en-US" sz="1100" baseline="0"/>
            <a:t> let's begin our explortion then.  In 2014, net emissions from the US were about 6,100 metric tons.</a:t>
          </a:r>
        </a:p>
        <a:p>
          <a:endParaRPr lang="en-US" sz="1100" baseline="0"/>
        </a:p>
        <a:p>
          <a:r>
            <a:rPr lang="en-US" sz="1100"/>
            <a:t>Let's</a:t>
          </a:r>
          <a:r>
            <a:rPr lang="en-US" sz="1100" baseline="0"/>
            <a:t> think about three things that will influence the rate of growth of emissions between 2014 and 2025: population growth, growth in living standards, and the emission's intensity of economic activity.  We can do this with an accounting identity: </a:t>
          </a:r>
          <a:endParaRPr lang="en-US" sz="1100"/>
        </a:p>
      </xdr:txBody>
    </xdr:sp>
    <xdr:clientData/>
  </xdr:twoCellAnchor>
  <xdr:twoCellAnchor editAs="oneCell">
    <xdr:from>
      <xdr:col>10</xdr:col>
      <xdr:colOff>47620</xdr:colOff>
      <xdr:row>1</xdr:row>
      <xdr:rowOff>11910</xdr:rowOff>
    </xdr:from>
    <xdr:to>
      <xdr:col>14</xdr:col>
      <xdr:colOff>690016</xdr:colOff>
      <xdr:row>17</xdr:row>
      <xdr:rowOff>6350</xdr:rowOff>
    </xdr:to>
    <xdr:pic>
      <xdr:nvPicPr>
        <xdr:cNvPr id="3" name="Picture 2" descr="Stacked area graph showing U.S. greenhouse gas emissions for each year from 1990 to 2014, broken down by source sect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4870" y="215110"/>
          <a:ext cx="4446046" cy="3042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257173</xdr:colOff>
      <xdr:row>9</xdr:row>
      <xdr:rowOff>13096</xdr:rowOff>
    </xdr:from>
    <xdr:ext cx="3159920" cy="495649"/>
    <mc:AlternateContent xmlns:mc="http://schemas.openxmlformats.org/markup-compatibility/2006" xmlns:a14="http://schemas.microsoft.com/office/drawing/2010/main">
      <mc:Choice Requires="a14">
        <xdr:sp macro="" textlink="">
          <xdr:nvSpPr>
            <xdr:cNvPr id="4" name="TextBox 3"/>
            <xdr:cNvSpPr txBox="1"/>
          </xdr:nvSpPr>
          <xdr:spPr>
            <a:xfrm>
              <a:off x="864392" y="1727596"/>
              <a:ext cx="3159920" cy="495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en-US" sz="1400" b="0" i="1">
                        <a:latin typeface="Cambria Math"/>
                      </a:rPr>
                      <m:t>𝐶𝐸</m:t>
                    </m:r>
                    <m:r>
                      <a:rPr lang="en-US" sz="1400" b="0" i="1">
                        <a:latin typeface="Cambria Math"/>
                        <a:ea typeface="Cambria Math"/>
                      </a:rPr>
                      <m:t>=</m:t>
                    </m:r>
                    <m:r>
                      <a:rPr lang="en-US" sz="1400" b="0" i="1">
                        <a:latin typeface="Cambria Math"/>
                        <a:ea typeface="Cambria Math"/>
                      </a:rPr>
                      <m:t>𝑃</m:t>
                    </m:r>
                    <m:r>
                      <a:rPr lang="en-US" sz="1400" b="0" i="1">
                        <a:latin typeface="Cambria Math"/>
                        <a:ea typeface="Cambria Math"/>
                      </a:rPr>
                      <m:t>×</m:t>
                    </m:r>
                    <m:f>
                      <m:fPr>
                        <m:ctrlPr>
                          <a:rPr lang="en-US" sz="1400" b="0" i="1">
                            <a:latin typeface="Cambria Math"/>
                            <a:ea typeface="Cambria Math"/>
                          </a:rPr>
                        </m:ctrlPr>
                      </m:fPr>
                      <m:num>
                        <m:r>
                          <a:rPr lang="en-US" sz="1400" b="0" i="1">
                            <a:latin typeface="Cambria Math"/>
                            <a:ea typeface="Cambria Math"/>
                          </a:rPr>
                          <m:t>𝑌</m:t>
                        </m:r>
                      </m:num>
                      <m:den>
                        <m:r>
                          <a:rPr lang="en-US" sz="1400" b="0" i="1">
                            <a:latin typeface="Cambria Math"/>
                            <a:ea typeface="Cambria Math"/>
                          </a:rPr>
                          <m:t>𝑃</m:t>
                        </m:r>
                      </m:den>
                    </m:f>
                    <m:r>
                      <a:rPr lang="en-US" sz="1400" b="0" i="1">
                        <a:latin typeface="Cambria Math"/>
                        <a:ea typeface="Cambria Math"/>
                      </a:rPr>
                      <m:t>×</m:t>
                    </m:r>
                    <m:f>
                      <m:fPr>
                        <m:ctrlPr>
                          <a:rPr lang="en-US" sz="1400" b="0" i="1">
                            <a:latin typeface="Cambria Math"/>
                            <a:ea typeface="Cambria Math"/>
                          </a:rPr>
                        </m:ctrlPr>
                      </m:fPr>
                      <m:num>
                        <m:r>
                          <a:rPr lang="en-US" sz="1400" b="0" i="1">
                            <a:latin typeface="Cambria Math"/>
                            <a:ea typeface="Cambria Math"/>
                          </a:rPr>
                          <m:t>𝐶𝐸</m:t>
                        </m:r>
                      </m:num>
                      <m:den>
                        <m:r>
                          <a:rPr lang="en-US" sz="1400" b="0" i="1">
                            <a:latin typeface="Cambria Math"/>
                            <a:ea typeface="Cambria Math"/>
                          </a:rPr>
                          <m:t>𝑌</m:t>
                        </m:r>
                      </m:den>
                    </m:f>
                  </m:oMath>
                </m:oMathPara>
              </a14:m>
              <a:endParaRPr lang="en-US" sz="1400"/>
            </a:p>
          </xdr:txBody>
        </xdr:sp>
      </mc:Choice>
      <mc:Fallback xmlns="">
        <xdr:sp macro="" textlink="">
          <xdr:nvSpPr>
            <xdr:cNvPr id="4" name="TextBox 3"/>
            <xdr:cNvSpPr txBox="1"/>
          </xdr:nvSpPr>
          <xdr:spPr>
            <a:xfrm>
              <a:off x="864392" y="1727596"/>
              <a:ext cx="3159920" cy="495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400" b="0" i="0">
                  <a:latin typeface="Cambria Math"/>
                </a:rPr>
                <a:t>𝐶𝐸</a:t>
              </a:r>
              <a:r>
                <a:rPr lang="en-US" sz="1400" b="0" i="0">
                  <a:latin typeface="Cambria Math"/>
                  <a:ea typeface="Cambria Math"/>
                </a:rPr>
                <a:t>=𝑃×𝑌/𝑃×𝐶𝐸/𝑌</a:t>
              </a:r>
              <a:endParaRPr lang="en-US" sz="1400"/>
            </a:p>
          </xdr:txBody>
        </xdr:sp>
      </mc:Fallback>
    </mc:AlternateContent>
    <xdr:clientData/>
  </xdr:oneCellAnchor>
  <xdr:twoCellAnchor>
    <xdr:from>
      <xdr:col>0</xdr:col>
      <xdr:colOff>23812</xdr:colOff>
      <xdr:row>15</xdr:row>
      <xdr:rowOff>11906</xdr:rowOff>
    </xdr:from>
    <xdr:to>
      <xdr:col>8</xdr:col>
      <xdr:colOff>541734</xdr:colOff>
      <xdr:row>19</xdr:row>
      <xdr:rowOff>119062</xdr:rowOff>
    </xdr:to>
    <xdr:sp macro="" textlink="">
      <xdr:nvSpPr>
        <xdr:cNvPr id="5" name="TextBox 4"/>
        <xdr:cNvSpPr txBox="1"/>
      </xdr:nvSpPr>
      <xdr:spPr>
        <a:xfrm>
          <a:off x="23812" y="2869406"/>
          <a:ext cx="5375672" cy="678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identity</a:t>
          </a:r>
          <a:r>
            <a:rPr lang="en-US" sz="1100" baseline="0"/>
            <a:t> says that US carbon emissions are determined by its population, by its GDP per capita, and by the emission's-intensity of its economic activity.  The "CE/Y" term in the identity measures the emissions-intensity of GDP,  how much carbon dioxide emissions there are per dollar of GDP.</a:t>
          </a:r>
          <a:endParaRPr lang="en-US" sz="1100"/>
        </a:p>
      </xdr:txBody>
    </xdr:sp>
    <xdr:clientData/>
  </xdr:twoCellAnchor>
  <xdr:twoCellAnchor>
    <xdr:from>
      <xdr:col>0</xdr:col>
      <xdr:colOff>19050</xdr:colOff>
      <xdr:row>25</xdr:row>
      <xdr:rowOff>6350</xdr:rowOff>
    </xdr:from>
    <xdr:to>
      <xdr:col>8</xdr:col>
      <xdr:colOff>590550</xdr:colOff>
      <xdr:row>28</xdr:row>
      <xdr:rowOff>177800</xdr:rowOff>
    </xdr:to>
    <xdr:sp macro="" textlink="">
      <xdr:nvSpPr>
        <xdr:cNvPr id="6" name="TextBox 5"/>
        <xdr:cNvSpPr txBox="1"/>
      </xdr:nvSpPr>
      <xdr:spPr>
        <a:xfrm>
          <a:off x="19050" y="6146800"/>
          <a:ext cx="55753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Now</a:t>
          </a:r>
          <a:r>
            <a:rPr lang="en-US" sz="1100" baseline="0"/>
            <a:t> that we have looked at three big factors affecting total carbon dioxide emissions, on the next sheet we the carbon dioxide emissions identity to simulate emissions growth from 2014 to 2025.  The simulation shows how changes in each of these factors over time will affect our success at reaching the 2025 target for US emissions.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60814</xdr:colOff>
      <xdr:row>1</xdr:row>
      <xdr:rowOff>109907</xdr:rowOff>
    </xdr:from>
    <xdr:to>
      <xdr:col>8</xdr:col>
      <xdr:colOff>489439</xdr:colOff>
      <xdr:row>6</xdr:row>
      <xdr:rowOff>102578</xdr:rowOff>
    </xdr:to>
    <xdr:sp macro="" textlink="">
      <xdr:nvSpPr>
        <xdr:cNvPr id="2" name="TextBox 1"/>
        <xdr:cNvSpPr txBox="1"/>
      </xdr:nvSpPr>
      <xdr:spPr>
        <a:xfrm>
          <a:off x="60814" y="300407"/>
          <a:ext cx="6480663" cy="9451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a:t>
          </a:r>
          <a:r>
            <a:rPr lang="en-US" sz="1100" baseline="0"/>
            <a:t> table below shows how total US emissions will change over time, depending on the growth rate of the population, the growth rate of per capita GDP, and the growth rate of emission intensity.  The population growth rate was .7% per year in 2014 and is forecast to fall a bit.  Per capita GDP growth has been about 1.5% per year over the period since 1994.  </a:t>
          </a:r>
          <a:endParaRPr lang="en-US" sz="1100"/>
        </a:p>
      </xdr:txBody>
    </xdr:sp>
    <xdr:clientData/>
  </xdr:twoCellAnchor>
  <xdr:twoCellAnchor>
    <xdr:from>
      <xdr:col>5</xdr:col>
      <xdr:colOff>12700</xdr:colOff>
      <xdr:row>7</xdr:row>
      <xdr:rowOff>95250</xdr:rowOff>
    </xdr:from>
    <xdr:to>
      <xdr:col>5</xdr:col>
      <xdr:colOff>933450</xdr:colOff>
      <xdr:row>8</xdr:row>
      <xdr:rowOff>114300</xdr:rowOff>
    </xdr:to>
    <xdr:cxnSp macro="">
      <xdr:nvCxnSpPr>
        <xdr:cNvPr id="6" name="Straight Arrow Connector 5"/>
        <xdr:cNvCxnSpPr/>
      </xdr:nvCxnSpPr>
      <xdr:spPr>
        <a:xfrm flipH="1">
          <a:off x="3917950" y="857250"/>
          <a:ext cx="920750" cy="209550"/>
        </a:xfrm>
        <a:prstGeom prst="straightConnector1">
          <a:avLst/>
        </a:prstGeom>
        <a:ln>
          <a:tailEnd type="arrow"/>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9</xdr:col>
      <xdr:colOff>175847</xdr:colOff>
      <xdr:row>2</xdr:row>
      <xdr:rowOff>124557</xdr:rowOff>
    </xdr:from>
    <xdr:to>
      <xdr:col>16</xdr:col>
      <xdr:colOff>480647</xdr:colOff>
      <xdr:row>11</xdr:row>
      <xdr:rowOff>98669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31750</xdr:colOff>
      <xdr:row>24</xdr:row>
      <xdr:rowOff>63500</xdr:rowOff>
    </xdr:from>
    <xdr:to>
      <xdr:col>8</xdr:col>
      <xdr:colOff>914400</xdr:colOff>
      <xdr:row>33</xdr:row>
      <xdr:rowOff>95250</xdr:rowOff>
    </xdr:to>
    <xdr:sp macro="" textlink="">
      <xdr:nvSpPr>
        <xdr:cNvPr id="10" name="TextBox 9"/>
        <xdr:cNvSpPr txBox="1"/>
      </xdr:nvSpPr>
      <xdr:spPr>
        <a:xfrm>
          <a:off x="1187450" y="5308600"/>
          <a:ext cx="5797550" cy="174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With the growth</a:t>
          </a:r>
          <a:r>
            <a:rPr lang="en-US" sz="1100" baseline="0"/>
            <a:t> rates at their current levels, increases in population, increases in living standards, and declines in emissions intensity will result in emissions of carbon dioxide equivalents to grow slightly between 2014 and 2025.  You can see that in the values in Column F above and in the graph to the right, when you open this workbook.</a:t>
          </a:r>
        </a:p>
        <a:p>
          <a:endParaRPr lang="en-US" sz="1100" baseline="0"/>
        </a:p>
        <a:p>
          <a:r>
            <a:rPr lang="en-US" sz="1100" baseline="0"/>
            <a:t>By adjusting the three growth rates, see what it would take to meet our Paris commitment.</a:t>
          </a:r>
        </a:p>
        <a:p>
          <a:endParaRPr lang="en-US" sz="1100" baseline="0"/>
        </a:p>
        <a:p>
          <a:r>
            <a:rPr lang="en-US" sz="1100" baseline="0"/>
            <a:t>What sort of changes might help us achieve the growth rates you selected?</a:t>
          </a:r>
          <a:endParaRPr lang="en-US" sz="1100"/>
        </a:p>
      </xdr:txBody>
    </xdr:sp>
    <xdr:clientData/>
  </xdr:twoCellAnchor>
  <xdr:twoCellAnchor>
    <xdr:from>
      <xdr:col>16</xdr:col>
      <xdr:colOff>244719</xdr:colOff>
      <xdr:row>10</xdr:row>
      <xdr:rowOff>665773</xdr:rowOff>
    </xdr:from>
    <xdr:to>
      <xdr:col>17</xdr:col>
      <xdr:colOff>509954</xdr:colOff>
      <xdr:row>10</xdr:row>
      <xdr:rowOff>665773</xdr:rowOff>
    </xdr:to>
    <xdr:cxnSp macro="">
      <xdr:nvCxnSpPr>
        <xdr:cNvPr id="14" name="Straight Arrow Connector 13"/>
        <xdr:cNvCxnSpPr/>
      </xdr:nvCxnSpPr>
      <xdr:spPr>
        <a:xfrm flipH="1">
          <a:off x="11506200" y="2622061"/>
          <a:ext cx="873369" cy="0"/>
        </a:xfrm>
        <a:prstGeom prst="straightConnector1">
          <a:avLst/>
        </a:prstGeom>
        <a:ln>
          <a:tailEnd type="arrow"/>
        </a:ln>
      </xdr:spPr>
      <xdr:style>
        <a:lnRef idx="3">
          <a:schemeClr val="accent1"/>
        </a:lnRef>
        <a:fillRef idx="0">
          <a:schemeClr val="accent1"/>
        </a:fillRef>
        <a:effectRef idx="2">
          <a:schemeClr val="accent1"/>
        </a:effectRef>
        <a:fontRef idx="minor">
          <a:schemeClr val="tx1"/>
        </a:fontRef>
      </xdr:style>
    </xdr:cxnSp>
    <xdr:clientData/>
  </xdr:twoCellAnchor>
  <xdr:twoCellAnchor editAs="oneCell">
    <xdr:from>
      <xdr:col>10</xdr:col>
      <xdr:colOff>43474</xdr:colOff>
      <xdr:row>24</xdr:row>
      <xdr:rowOff>184150</xdr:rowOff>
    </xdr:from>
    <xdr:to>
      <xdr:col>17</xdr:col>
      <xdr:colOff>454270</xdr:colOff>
      <xdr:row>38</xdr:row>
      <xdr:rowOff>19277</xdr:rowOff>
    </xdr:to>
    <xdr:pic>
      <xdr:nvPicPr>
        <xdr:cNvPr id="20" name="Picture 19"/>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colorTemperature colorTemp="11500"/>
                  </a14:imgEffect>
                </a14:imgLayer>
              </a14:imgProps>
            </a:ext>
          </a:extLst>
        </a:blip>
        <a:stretch>
          <a:fillRect/>
        </a:stretch>
      </xdr:blipFill>
      <xdr:spPr>
        <a:xfrm>
          <a:off x="7656147" y="5781919"/>
          <a:ext cx="4667739" cy="2502127"/>
        </a:xfrm>
        <a:prstGeom prst="rect">
          <a:avLst/>
        </a:prstGeom>
      </xdr:spPr>
    </xdr:pic>
    <xdr:clientData/>
  </xdr:twoCellAnchor>
  <xdr:twoCellAnchor>
    <xdr:from>
      <xdr:col>0</xdr:col>
      <xdr:colOff>839930</xdr:colOff>
      <xdr:row>12</xdr:row>
      <xdr:rowOff>25977</xdr:rowOff>
    </xdr:from>
    <xdr:to>
      <xdr:col>1</xdr:col>
      <xdr:colOff>147203</xdr:colOff>
      <xdr:row>23</xdr:row>
      <xdr:rowOff>0</xdr:rowOff>
    </xdr:to>
    <xdr:sp macro="" textlink="">
      <xdr:nvSpPr>
        <xdr:cNvPr id="4" name="TextBox 3"/>
        <xdr:cNvSpPr txBox="1"/>
      </xdr:nvSpPr>
      <xdr:spPr>
        <a:xfrm>
          <a:off x="839930" y="3342409"/>
          <a:ext cx="458932" cy="2164773"/>
        </a:xfrm>
        <a:prstGeom prst="rect">
          <a:avLst/>
        </a:prstGeom>
        <a:solidFill>
          <a:schemeClr val="accent5">
            <a:lumMod val="40000"/>
            <a:lumOff val="60000"/>
            <a:alpha val="68000"/>
          </a:schemeClr>
        </a:solidFill>
        <a:ln w="9525"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nchorCtr="1"/>
        <a:lstStyle/>
        <a:p>
          <a:r>
            <a:rPr lang="en-US" sz="1100" b="1"/>
            <a:t>Calculated based on growth rates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76200</xdr:colOff>
      <xdr:row>2</xdr:row>
      <xdr:rowOff>95249</xdr:rowOff>
    </xdr:from>
    <xdr:to>
      <xdr:col>17</xdr:col>
      <xdr:colOff>381000</xdr:colOff>
      <xdr:row>21</xdr:row>
      <xdr:rowOff>123824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333375</xdr:colOff>
      <xdr:row>28</xdr:row>
      <xdr:rowOff>38100</xdr:rowOff>
    </xdr:from>
    <xdr:to>
      <xdr:col>5</xdr:col>
      <xdr:colOff>714375</xdr:colOff>
      <xdr:row>42</xdr:row>
      <xdr:rowOff>95250</xdr:rowOff>
    </xdr:to>
    <xdr:sp macro="" textlink="">
      <xdr:nvSpPr>
        <xdr:cNvPr id="3" name="TextBox 2"/>
        <xdr:cNvSpPr txBox="1"/>
      </xdr:nvSpPr>
      <xdr:spPr>
        <a:xfrm>
          <a:off x="4048125" y="5800725"/>
          <a:ext cx="381000" cy="2724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nchorCtr="1"/>
        <a:lstStyle/>
        <a:p>
          <a:r>
            <a:rPr lang="en-US" sz="1100" b="1"/>
            <a:t>This column calculated from growth rate at top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nytimes.com/2017/09/12/climate/trump-adviser-gary-cohn-un-climate-change-meeting.html?_r=0" TargetMode="External"/><Relationship Id="rId1" Type="http://schemas.openxmlformats.org/officeDocument/2006/relationships/hyperlink" Target="http://blogs.ei.columbia.edu/2015/12/11/what-is-the-u-s-commitment-in-pari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epa.gov/climate-indicators/climate-change-indicators-us-greenhouse-gas-emission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zoomScale="150" zoomScaleNormal="150" workbookViewId="0">
      <selection activeCell="L18" sqref="L18"/>
    </sheetView>
  </sheetViews>
  <sheetFormatPr defaultRowHeight="15" x14ac:dyDescent="0.25"/>
  <sheetData>
    <row r="1" spans="1:13" ht="23.25" x14ac:dyDescent="0.35">
      <c r="A1" s="1" t="s">
        <v>2</v>
      </c>
    </row>
    <row r="9" spans="1:13" x14ac:dyDescent="0.25">
      <c r="M9" s="45" t="s">
        <v>48</v>
      </c>
    </row>
    <row r="24" spans="2:2" x14ac:dyDescent="0.25">
      <c r="B24" s="2" t="s">
        <v>1</v>
      </c>
    </row>
    <row r="25" spans="2:2" x14ac:dyDescent="0.25">
      <c r="B25" s="3" t="s">
        <v>0</v>
      </c>
    </row>
  </sheetData>
  <hyperlinks>
    <hyperlink ref="B25" r:id="rId1"/>
    <hyperlink ref="M9"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150" zoomScaleNormal="150" workbookViewId="0"/>
  </sheetViews>
  <sheetFormatPr defaultRowHeight="15" x14ac:dyDescent="0.25"/>
  <cols>
    <col min="3" max="3" width="11.140625" customWidth="1"/>
    <col min="4" max="4" width="10.85546875" customWidth="1"/>
    <col min="5" max="5" width="11" customWidth="1"/>
    <col min="6" max="6" width="2" bestFit="1" customWidth="1"/>
    <col min="7" max="7" width="12.5703125" customWidth="1"/>
    <col min="10" max="10" width="38.85546875" customWidth="1"/>
    <col min="11" max="11" width="13.42578125" customWidth="1"/>
    <col min="12" max="12" width="11.5703125" customWidth="1"/>
    <col min="13" max="13" width="5.7109375" customWidth="1"/>
    <col min="14" max="14" width="26.28515625" bestFit="1" customWidth="1"/>
    <col min="15" max="15" width="12.140625" bestFit="1" customWidth="1"/>
  </cols>
  <sheetData>
    <row r="1" spans="1:16" ht="15.75" x14ac:dyDescent="0.25">
      <c r="A1" s="19" t="s">
        <v>26</v>
      </c>
      <c r="B1" s="19"/>
      <c r="C1" s="19"/>
      <c r="D1" s="19"/>
      <c r="E1" s="19"/>
      <c r="F1" s="19"/>
      <c r="G1" s="19"/>
      <c r="H1" s="19"/>
      <c r="I1" s="19"/>
      <c r="K1" s="25" t="s">
        <v>34</v>
      </c>
      <c r="L1" s="20"/>
      <c r="M1" s="20"/>
      <c r="N1" s="20"/>
      <c r="O1" s="20"/>
      <c r="P1" s="20"/>
    </row>
    <row r="13" spans="1:16" x14ac:dyDescent="0.25">
      <c r="B13" s="8" t="s">
        <v>7</v>
      </c>
      <c r="C13" t="s">
        <v>8</v>
      </c>
    </row>
    <row r="14" spans="1:16" x14ac:dyDescent="0.25">
      <c r="B14" s="8" t="s">
        <v>9</v>
      </c>
      <c r="C14" t="s">
        <v>10</v>
      </c>
    </row>
    <row r="15" spans="1:16" x14ac:dyDescent="0.25">
      <c r="B15" s="8" t="s">
        <v>11</v>
      </c>
      <c r="C15" t="s">
        <v>16</v>
      </c>
    </row>
    <row r="17" spans="1:15" x14ac:dyDescent="0.25">
      <c r="K17" s="2" t="s">
        <v>3</v>
      </c>
    </row>
    <row r="18" spans="1:15" x14ac:dyDescent="0.25">
      <c r="K18" s="3" t="s">
        <v>4</v>
      </c>
    </row>
    <row r="21" spans="1:15" x14ac:dyDescent="0.25">
      <c r="A21" s="18" t="s">
        <v>27</v>
      </c>
    </row>
    <row r="22" spans="1:15" ht="106.5" customHeight="1" x14ac:dyDescent="0.25">
      <c r="C22" s="29" t="s">
        <v>49</v>
      </c>
      <c r="D22" s="29" t="s">
        <v>28</v>
      </c>
      <c r="E22" s="29" t="s">
        <v>29</v>
      </c>
      <c r="F22" s="29"/>
      <c r="G22" s="29" t="s">
        <v>30</v>
      </c>
      <c r="K22" s="5">
        <v>2014</v>
      </c>
      <c r="L22" s="15" t="s">
        <v>6</v>
      </c>
      <c r="N22" s="5"/>
      <c r="O22" s="15" t="s">
        <v>15</v>
      </c>
    </row>
    <row r="23" spans="1:15" x14ac:dyDescent="0.25">
      <c r="C23" s="30" t="s">
        <v>21</v>
      </c>
      <c r="D23" s="30" t="s">
        <v>22</v>
      </c>
      <c r="E23" s="30" t="s">
        <v>23</v>
      </c>
      <c r="F23" s="31" t="s">
        <v>25</v>
      </c>
      <c r="G23" s="30" t="s">
        <v>24</v>
      </c>
      <c r="K23" s="9" t="s">
        <v>13</v>
      </c>
      <c r="L23" s="5">
        <v>6870</v>
      </c>
      <c r="N23" s="9" t="s">
        <v>12</v>
      </c>
      <c r="O23" s="5">
        <v>15982</v>
      </c>
    </row>
    <row r="24" spans="1:15" ht="15.75" thickBot="1" x14ac:dyDescent="0.3">
      <c r="B24" s="17" t="s">
        <v>7</v>
      </c>
      <c r="C24" s="32">
        <f>$L$28</f>
        <v>313.96899999999999</v>
      </c>
      <c r="D24" s="33">
        <f>$O$28</f>
        <v>50.90311463870637</v>
      </c>
      <c r="E24" s="34">
        <f>$O$25</f>
        <v>0.38257414591415345</v>
      </c>
      <c r="F24" s="35" t="s">
        <v>25</v>
      </c>
      <c r="G24" s="32">
        <f>$C$24*$D$24*$E$24</f>
        <v>6114.3</v>
      </c>
      <c r="K24" s="10" t="s">
        <v>14</v>
      </c>
      <c r="L24" s="6">
        <f>-0.11*L23</f>
        <v>-755.7</v>
      </c>
      <c r="N24" s="9"/>
      <c r="O24" s="5"/>
    </row>
    <row r="25" spans="1:15" x14ac:dyDescent="0.25">
      <c r="K25" s="11" t="s">
        <v>5</v>
      </c>
      <c r="L25" s="7">
        <f>L23+L24</f>
        <v>6114.3</v>
      </c>
      <c r="N25" s="42" t="s">
        <v>45</v>
      </c>
      <c r="O25" s="43">
        <f>L25/O23</f>
        <v>0.38257414591415345</v>
      </c>
    </row>
    <row r="27" spans="1:15" ht="33" customHeight="1" x14ac:dyDescent="0.25">
      <c r="K27" s="5"/>
      <c r="L27" s="15" t="s">
        <v>19</v>
      </c>
      <c r="N27" s="5"/>
      <c r="O27" s="15" t="s">
        <v>20</v>
      </c>
    </row>
    <row r="28" spans="1:15" x14ac:dyDescent="0.25">
      <c r="K28" s="40" t="s">
        <v>17</v>
      </c>
      <c r="L28" s="41">
        <f>313969/1000</f>
        <v>313.96899999999999</v>
      </c>
      <c r="N28" s="42" t="s">
        <v>18</v>
      </c>
      <c r="O28" s="16">
        <f>(O23)/L28</f>
        <v>50.90311463870637</v>
      </c>
    </row>
  </sheetData>
  <hyperlinks>
    <hyperlink ref="K18"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zoomScale="130" zoomScaleNormal="130" workbookViewId="0"/>
  </sheetViews>
  <sheetFormatPr defaultRowHeight="15" x14ac:dyDescent="0.25"/>
  <cols>
    <col min="1" max="1" width="17.28515625" customWidth="1"/>
    <col min="3" max="3" width="10.85546875" customWidth="1"/>
    <col min="4" max="4" width="10.5703125" customWidth="1"/>
    <col min="5" max="5" width="11" customWidth="1"/>
    <col min="6" max="6" width="14.140625" customWidth="1"/>
    <col min="9" max="9" width="14.28515625" customWidth="1"/>
  </cols>
  <sheetData>
    <row r="1" spans="1:19" x14ac:dyDescent="0.25">
      <c r="A1" s="18" t="s">
        <v>46</v>
      </c>
    </row>
    <row r="8" spans="1:19" x14ac:dyDescent="0.25">
      <c r="B8" s="12" t="s">
        <v>35</v>
      </c>
      <c r="C8" s="26">
        <f>C9</f>
        <v>7.0000000000000001E-3</v>
      </c>
      <c r="D8" s="26">
        <f>D9</f>
        <v>1.4999999999999999E-2</v>
      </c>
      <c r="E8" s="26">
        <f>E9</f>
        <v>-2.1000000000000001E-2</v>
      </c>
      <c r="G8" t="s">
        <v>36</v>
      </c>
    </row>
    <row r="9" spans="1:19" ht="18.75" x14ac:dyDescent="0.3">
      <c r="A9" s="5"/>
      <c r="B9" s="36" t="s">
        <v>33</v>
      </c>
      <c r="C9" s="37">
        <v>7.0000000000000001E-3</v>
      </c>
      <c r="D9" s="37">
        <v>1.4999999999999999E-2</v>
      </c>
      <c r="E9" s="37">
        <v>-2.1000000000000001E-2</v>
      </c>
    </row>
    <row r="10" spans="1:19" x14ac:dyDescent="0.25">
      <c r="B10" s="12" t="s">
        <v>43</v>
      </c>
      <c r="C10" s="28">
        <v>7.0000000000000001E-3</v>
      </c>
      <c r="D10" s="28">
        <v>1.4999999999999999E-2</v>
      </c>
      <c r="E10" s="28">
        <v>-2.1000000000000001E-2</v>
      </c>
    </row>
    <row r="11" spans="1:19" ht="91.5" customHeight="1" x14ac:dyDescent="0.25">
      <c r="B11" s="21" t="s">
        <v>38</v>
      </c>
      <c r="C11" s="14" t="s">
        <v>50</v>
      </c>
      <c r="D11" s="14" t="s">
        <v>31</v>
      </c>
      <c r="E11" s="14" t="s">
        <v>29</v>
      </c>
      <c r="F11" s="14" t="s">
        <v>32</v>
      </c>
      <c r="H11" s="14" t="s">
        <v>38</v>
      </c>
      <c r="I11" s="14" t="s">
        <v>32</v>
      </c>
      <c r="S11" s="44" t="s">
        <v>42</v>
      </c>
    </row>
    <row r="12" spans="1:19" ht="15.95" customHeight="1" x14ac:dyDescent="0.25">
      <c r="A12" s="50" t="s">
        <v>47</v>
      </c>
      <c r="B12">
        <v>2014</v>
      </c>
      <c r="C12" s="22">
        <f>'Emissions identity'!L28</f>
        <v>313.96899999999999</v>
      </c>
      <c r="D12" s="23">
        <f>'Emissions identity'!O28</f>
        <v>50.90311463870637</v>
      </c>
      <c r="E12" s="24">
        <f>'Emissions identity'!O25</f>
        <v>0.38257414591415345</v>
      </c>
      <c r="F12" s="22">
        <f>C12*D12*E12</f>
        <v>6114.3</v>
      </c>
      <c r="H12">
        <f>B12</f>
        <v>2014</v>
      </c>
      <c r="I12" s="4">
        <f>F12</f>
        <v>6114.3</v>
      </c>
    </row>
    <row r="13" spans="1:19" ht="15.95" customHeight="1" x14ac:dyDescent="0.25">
      <c r="A13" s="51"/>
      <c r="B13" s="46">
        <v>2015</v>
      </c>
      <c r="C13" s="47">
        <f>C12*(1+$C$9)</f>
        <v>316.16678299999995</v>
      </c>
      <c r="D13" s="48">
        <f>D12*(1+$D$9)</f>
        <v>51.666661358286959</v>
      </c>
      <c r="E13" s="49">
        <f>E12*(1+$E$9)</f>
        <v>0.37454008884995621</v>
      </c>
      <c r="F13" s="47">
        <f>C13*D13*E13</f>
        <v>6118.2180128684986</v>
      </c>
      <c r="H13">
        <f t="shared" ref="H13:H23" si="0">B13</f>
        <v>2015</v>
      </c>
      <c r="I13" s="4">
        <f t="shared" ref="I13:I23" si="1">F13</f>
        <v>6118.2180128684986</v>
      </c>
    </row>
    <row r="14" spans="1:19" ht="15.95" customHeight="1" x14ac:dyDescent="0.25">
      <c r="A14" s="51"/>
      <c r="B14" s="46">
        <v>2016</v>
      </c>
      <c r="C14" s="47">
        <f t="shared" ref="C14:C23" si="2">C13*(1+$C$9)</f>
        <v>318.37995048099992</v>
      </c>
      <c r="D14" s="48">
        <f t="shared" ref="D14:D23" si="3">D13*(1+$D$9)</f>
        <v>52.441661278661257</v>
      </c>
      <c r="E14" s="49">
        <f t="shared" ref="E14:E23" si="4">E13*(1+$E$9)</f>
        <v>0.36667474698410712</v>
      </c>
      <c r="F14" s="47">
        <f t="shared" ref="F14:F23" si="5">C14*D14*E14</f>
        <v>6122.1385363800537</v>
      </c>
      <c r="H14">
        <f t="shared" si="0"/>
        <v>2016</v>
      </c>
      <c r="I14" s="4">
        <f t="shared" si="1"/>
        <v>6122.1385363800537</v>
      </c>
    </row>
    <row r="15" spans="1:19" ht="15.95" customHeight="1" x14ac:dyDescent="0.25">
      <c r="A15" s="51"/>
      <c r="B15" s="46">
        <v>2017</v>
      </c>
      <c r="C15" s="47">
        <f t="shared" si="2"/>
        <v>320.60861013436687</v>
      </c>
      <c r="D15" s="48">
        <f t="shared" si="3"/>
        <v>53.228286197841172</v>
      </c>
      <c r="E15" s="49">
        <f t="shared" si="4"/>
        <v>0.35897457729744087</v>
      </c>
      <c r="F15" s="47">
        <f t="shared" si="5"/>
        <v>6126.0615721434706</v>
      </c>
      <c r="H15">
        <f t="shared" si="0"/>
        <v>2017</v>
      </c>
      <c r="I15" s="4">
        <f t="shared" si="1"/>
        <v>6126.0615721434706</v>
      </c>
    </row>
    <row r="16" spans="1:19" ht="15.95" customHeight="1" x14ac:dyDescent="0.25">
      <c r="A16" s="51"/>
      <c r="B16" s="46">
        <v>2018</v>
      </c>
      <c r="C16" s="47">
        <f t="shared" si="2"/>
        <v>322.85287040530739</v>
      </c>
      <c r="D16" s="48">
        <f t="shared" si="3"/>
        <v>54.026710490808782</v>
      </c>
      <c r="E16" s="49">
        <f t="shared" si="4"/>
        <v>0.3514361111741946</v>
      </c>
      <c r="F16" s="47">
        <f t="shared" si="5"/>
        <v>6129.9871217685914</v>
      </c>
      <c r="H16">
        <f t="shared" si="0"/>
        <v>2018</v>
      </c>
      <c r="I16" s="4">
        <f t="shared" si="1"/>
        <v>6129.9871217685914</v>
      </c>
    </row>
    <row r="17" spans="1:11" ht="15.95" customHeight="1" x14ac:dyDescent="0.25">
      <c r="A17" s="51"/>
      <c r="B17" s="46">
        <v>2019</v>
      </c>
      <c r="C17" s="47">
        <f t="shared" si="2"/>
        <v>325.11284049814452</v>
      </c>
      <c r="D17" s="48">
        <f t="shared" si="3"/>
        <v>54.837111148170905</v>
      </c>
      <c r="E17" s="49">
        <f t="shared" si="4"/>
        <v>0.34405595283953649</v>
      </c>
      <c r="F17" s="47">
        <f t="shared" si="5"/>
        <v>6133.9151868662839</v>
      </c>
      <c r="H17">
        <f t="shared" si="0"/>
        <v>2019</v>
      </c>
      <c r="I17" s="4">
        <f t="shared" si="1"/>
        <v>6133.9151868662839</v>
      </c>
    </row>
    <row r="18" spans="1:11" ht="15.95" customHeight="1" x14ac:dyDescent="0.25">
      <c r="A18" s="51"/>
      <c r="B18" s="46">
        <v>2020</v>
      </c>
      <c r="C18" s="47">
        <f t="shared" si="2"/>
        <v>327.38863038163151</v>
      </c>
      <c r="D18" s="48">
        <f t="shared" si="3"/>
        <v>55.659667815393462</v>
      </c>
      <c r="E18" s="49">
        <f t="shared" si="4"/>
        <v>0.33683077782990622</v>
      </c>
      <c r="F18" s="47">
        <f t="shared" si="5"/>
        <v>6137.8457690484493</v>
      </c>
      <c r="H18">
        <f t="shared" si="0"/>
        <v>2020</v>
      </c>
      <c r="I18" s="4">
        <f t="shared" si="1"/>
        <v>6137.8457690484493</v>
      </c>
    </row>
    <row r="19" spans="1:11" ht="15.95" customHeight="1" x14ac:dyDescent="0.25">
      <c r="A19" s="51"/>
      <c r="B19" s="46">
        <v>2021</v>
      </c>
      <c r="C19" s="47">
        <f t="shared" si="2"/>
        <v>329.68035079430291</v>
      </c>
      <c r="D19" s="48">
        <f t="shared" si="3"/>
        <v>56.494562832624361</v>
      </c>
      <c r="E19" s="49">
        <f t="shared" si="4"/>
        <v>0.3297573314954782</v>
      </c>
      <c r="F19" s="47">
        <f t="shared" si="5"/>
        <v>6141.7788699280272</v>
      </c>
      <c r="H19">
        <f t="shared" si="0"/>
        <v>2021</v>
      </c>
      <c r="I19" s="4">
        <f t="shared" si="1"/>
        <v>6141.7788699280272</v>
      </c>
    </row>
    <row r="20" spans="1:11" ht="15.95" customHeight="1" x14ac:dyDescent="0.25">
      <c r="A20" s="51"/>
      <c r="B20" s="46">
        <v>2022</v>
      </c>
      <c r="C20" s="47">
        <f t="shared" si="2"/>
        <v>331.98811324986298</v>
      </c>
      <c r="D20" s="48">
        <f t="shared" si="3"/>
        <v>57.341981275113717</v>
      </c>
      <c r="E20" s="49">
        <f t="shared" si="4"/>
        <v>0.32283242753407315</v>
      </c>
      <c r="F20" s="47">
        <f t="shared" si="5"/>
        <v>6145.7144911189798</v>
      </c>
      <c r="H20">
        <f t="shared" si="0"/>
        <v>2022</v>
      </c>
      <c r="I20" s="4">
        <f t="shared" si="1"/>
        <v>6145.7144911189798</v>
      </c>
    </row>
    <row r="21" spans="1:11" ht="15.95" customHeight="1" x14ac:dyDescent="0.25">
      <c r="A21" s="51"/>
      <c r="B21" s="46">
        <v>2023</v>
      </c>
      <c r="C21" s="47">
        <f t="shared" si="2"/>
        <v>334.31203004261198</v>
      </c>
      <c r="D21" s="48">
        <f t="shared" si="3"/>
        <v>58.202110994240421</v>
      </c>
      <c r="E21" s="49">
        <f t="shared" si="4"/>
        <v>0.31605294655585758</v>
      </c>
      <c r="F21" s="47">
        <f t="shared" si="5"/>
        <v>6149.652634236315</v>
      </c>
      <c r="H21">
        <f t="shared" si="0"/>
        <v>2023</v>
      </c>
      <c r="I21" s="4">
        <f t="shared" si="1"/>
        <v>6149.652634236315</v>
      </c>
    </row>
    <row r="22" spans="1:11" ht="15.95" customHeight="1" x14ac:dyDescent="0.25">
      <c r="A22" s="51"/>
      <c r="B22" s="46">
        <v>2024</v>
      </c>
      <c r="C22" s="47">
        <f t="shared" si="2"/>
        <v>336.65221425291026</v>
      </c>
      <c r="D22" s="48">
        <f t="shared" si="3"/>
        <v>59.075142659154018</v>
      </c>
      <c r="E22" s="49">
        <f t="shared" si="4"/>
        <v>0.30941583467818456</v>
      </c>
      <c r="F22" s="47">
        <f t="shared" si="5"/>
        <v>6153.5933008960692</v>
      </c>
      <c r="H22">
        <f t="shared" si="0"/>
        <v>2024</v>
      </c>
      <c r="I22" s="4">
        <f t="shared" si="1"/>
        <v>6153.5933008960692</v>
      </c>
    </row>
    <row r="23" spans="1:11" ht="15.95" customHeight="1" x14ac:dyDescent="0.25">
      <c r="A23" s="51"/>
      <c r="B23" s="46">
        <v>2025</v>
      </c>
      <c r="C23" s="47">
        <f t="shared" si="2"/>
        <v>339.0087797526806</v>
      </c>
      <c r="D23" s="48">
        <f t="shared" si="3"/>
        <v>59.961269799041325</v>
      </c>
      <c r="E23" s="49">
        <f t="shared" si="4"/>
        <v>0.30291810214994269</v>
      </c>
      <c r="F23" s="47">
        <f t="shared" si="5"/>
        <v>6157.5364927153159</v>
      </c>
      <c r="H23">
        <f t="shared" si="0"/>
        <v>2025</v>
      </c>
      <c r="I23" s="4">
        <f t="shared" si="1"/>
        <v>6157.5364927153159</v>
      </c>
    </row>
    <row r="25" spans="1:11" x14ac:dyDescent="0.25">
      <c r="K25" t="s">
        <v>51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heetViews>
  <sheetFormatPr defaultRowHeight="15" x14ac:dyDescent="0.25"/>
  <cols>
    <col min="1" max="6" width="11.140625" customWidth="1"/>
    <col min="9" max="9" width="11.42578125" customWidth="1"/>
  </cols>
  <sheetData>
    <row r="1" spans="1:9" ht="18.75" x14ac:dyDescent="0.3">
      <c r="A1" s="39" t="s">
        <v>44</v>
      </c>
      <c r="F1" t="s">
        <v>41</v>
      </c>
    </row>
    <row r="2" spans="1:9" x14ac:dyDescent="0.25">
      <c r="F2" s="38">
        <v>-2.1000000000000001E-2</v>
      </c>
    </row>
    <row r="3" spans="1:9" ht="45" x14ac:dyDescent="0.25">
      <c r="A3" s="27" t="s">
        <v>38</v>
      </c>
      <c r="B3" s="27" t="s">
        <v>40</v>
      </c>
      <c r="C3" s="27" t="s">
        <v>17</v>
      </c>
      <c r="D3" s="27" t="s">
        <v>39</v>
      </c>
      <c r="E3" s="27" t="s">
        <v>37</v>
      </c>
      <c r="F3" s="27"/>
      <c r="H3" s="27" t="s">
        <v>38</v>
      </c>
      <c r="I3" s="27" t="s">
        <v>37</v>
      </c>
    </row>
    <row r="4" spans="1:9" x14ac:dyDescent="0.25">
      <c r="A4">
        <v>1990</v>
      </c>
      <c r="B4" s="13">
        <v>100</v>
      </c>
      <c r="C4" s="13">
        <v>100</v>
      </c>
      <c r="D4" s="13">
        <v>100</v>
      </c>
      <c r="E4" s="13">
        <v>100</v>
      </c>
      <c r="F4" s="52">
        <v>100</v>
      </c>
      <c r="H4">
        <v>1990</v>
      </c>
      <c r="I4" s="13">
        <v>100</v>
      </c>
    </row>
    <row r="5" spans="1:9" x14ac:dyDescent="0.25">
      <c r="A5">
        <v>1991</v>
      </c>
      <c r="B5" s="13">
        <v>99.926298160000002</v>
      </c>
      <c r="C5" s="13">
        <v>101.33816160000001</v>
      </c>
      <c r="D5" s="13">
        <v>97.658235079999997</v>
      </c>
      <c r="E5" s="13">
        <v>99.038052919999998</v>
      </c>
      <c r="F5" s="53">
        <f>F4*(1+$F$2)</f>
        <v>97.899999999999991</v>
      </c>
      <c r="H5">
        <v>1991</v>
      </c>
      <c r="I5" s="13">
        <v>99.038052919999998</v>
      </c>
    </row>
    <row r="6" spans="1:9" x14ac:dyDescent="0.25">
      <c r="A6">
        <v>1992</v>
      </c>
      <c r="B6" s="13">
        <v>103.47962029999999</v>
      </c>
      <c r="C6" s="13">
        <v>102.74471579999999</v>
      </c>
      <c r="D6" s="13">
        <v>98.112644040000006</v>
      </c>
      <c r="E6" s="13">
        <v>97.415855399999998</v>
      </c>
      <c r="F6" s="53">
        <f t="shared" ref="F6:F28" si="0">F5*(1+$F$2)</f>
        <v>95.844099999999983</v>
      </c>
      <c r="H6">
        <v>1992</v>
      </c>
      <c r="I6" s="13">
        <v>97.415855399999998</v>
      </c>
    </row>
    <row r="7" spans="1:9" x14ac:dyDescent="0.25">
      <c r="A7">
        <v>1993</v>
      </c>
      <c r="B7" s="13">
        <v>106.3204913</v>
      </c>
      <c r="C7" s="13">
        <v>104.1022514</v>
      </c>
      <c r="D7" s="13">
        <v>98.601177519999993</v>
      </c>
      <c r="E7" s="13">
        <v>96.5439911</v>
      </c>
      <c r="F7" s="53">
        <f t="shared" si="0"/>
        <v>93.831373899999988</v>
      </c>
      <c r="H7">
        <v>1993</v>
      </c>
      <c r="I7" s="13">
        <v>96.5439911</v>
      </c>
    </row>
    <row r="8" spans="1:9" x14ac:dyDescent="0.25">
      <c r="A8">
        <v>1994</v>
      </c>
      <c r="B8" s="13">
        <v>110.6130653</v>
      </c>
      <c r="C8" s="13">
        <v>105.382414</v>
      </c>
      <c r="D8" s="13">
        <v>98.647642739999995</v>
      </c>
      <c r="E8" s="13">
        <v>93.982810229999998</v>
      </c>
      <c r="F8" s="53">
        <f t="shared" si="0"/>
        <v>91.860915048099983</v>
      </c>
      <c r="H8">
        <v>1994</v>
      </c>
      <c r="I8" s="13">
        <v>93.982810229999998</v>
      </c>
    </row>
    <row r="9" spans="1:9" x14ac:dyDescent="0.25">
      <c r="A9">
        <v>1995</v>
      </c>
      <c r="B9" s="13">
        <v>113.62144050000001</v>
      </c>
      <c r="C9" s="13">
        <v>106.6415453</v>
      </c>
      <c r="D9" s="13">
        <v>98.922828109999998</v>
      </c>
      <c r="E9" s="13">
        <v>92.845885490000001</v>
      </c>
      <c r="F9" s="53">
        <f t="shared" si="0"/>
        <v>89.931835832089888</v>
      </c>
      <c r="H9">
        <v>1995</v>
      </c>
      <c r="I9" s="13">
        <v>92.845885490000001</v>
      </c>
    </row>
    <row r="10" spans="1:9" x14ac:dyDescent="0.25">
      <c r="A10">
        <v>1996</v>
      </c>
      <c r="B10" s="13">
        <v>117.93411500000001</v>
      </c>
      <c r="C10" s="13">
        <v>107.8891333</v>
      </c>
      <c r="D10" s="13">
        <v>100.6956749</v>
      </c>
      <c r="E10" s="13">
        <v>92.118969089999993</v>
      </c>
      <c r="F10" s="53">
        <f t="shared" si="0"/>
        <v>88.043267279616003</v>
      </c>
      <c r="H10">
        <v>1996</v>
      </c>
      <c r="I10" s="13">
        <v>92.118969089999993</v>
      </c>
    </row>
    <row r="11" spans="1:9" x14ac:dyDescent="0.25">
      <c r="A11">
        <v>1997</v>
      </c>
      <c r="B11" s="13">
        <v>123.2261307</v>
      </c>
      <c r="C11" s="13">
        <v>109.1880956</v>
      </c>
      <c r="D11" s="13">
        <v>100.2158774</v>
      </c>
      <c r="E11" s="13">
        <v>88.799191669999999</v>
      </c>
      <c r="F11" s="53">
        <f t="shared" si="0"/>
        <v>86.194358666744066</v>
      </c>
      <c r="H11">
        <v>1997</v>
      </c>
      <c r="I11" s="13">
        <v>88.799191669999999</v>
      </c>
    </row>
    <row r="12" spans="1:9" x14ac:dyDescent="0.25">
      <c r="A12">
        <v>1998</v>
      </c>
      <c r="B12" s="13">
        <v>128.7091011</v>
      </c>
      <c r="C12" s="13">
        <v>110.46445009999999</v>
      </c>
      <c r="D12" s="13">
        <v>100.0030804</v>
      </c>
      <c r="E12" s="13">
        <v>85.827538189999999</v>
      </c>
      <c r="F12" s="53">
        <f t="shared" si="0"/>
        <v>84.384277134742433</v>
      </c>
      <c r="H12">
        <v>1998</v>
      </c>
      <c r="I12" s="13">
        <v>85.827538189999999</v>
      </c>
    </row>
    <row r="13" spans="1:9" x14ac:dyDescent="0.25">
      <c r="A13">
        <v>1999</v>
      </c>
      <c r="B13" s="13">
        <v>134.73925180000001</v>
      </c>
      <c r="C13" s="13">
        <v>111.7312903</v>
      </c>
      <c r="D13" s="13">
        <v>99.200159909999996</v>
      </c>
      <c r="E13" s="13">
        <v>82.260823860000002</v>
      </c>
      <c r="F13" s="53">
        <f t="shared" si="0"/>
        <v>82.612207314912837</v>
      </c>
      <c r="H13">
        <v>1999</v>
      </c>
      <c r="I13" s="13">
        <v>82.260823860000002</v>
      </c>
    </row>
    <row r="14" spans="1:9" x14ac:dyDescent="0.25">
      <c r="A14">
        <v>2000</v>
      </c>
      <c r="B14" s="13">
        <v>140.25348969999999</v>
      </c>
      <c r="C14" s="13">
        <v>112.9691631</v>
      </c>
      <c r="D14" s="13">
        <v>100.4451835</v>
      </c>
      <c r="E14" s="13">
        <v>80.904998129999996</v>
      </c>
      <c r="F14" s="53">
        <f t="shared" si="0"/>
        <v>80.877350961299669</v>
      </c>
      <c r="H14">
        <v>2000</v>
      </c>
      <c r="I14" s="13">
        <v>80.904998129999996</v>
      </c>
    </row>
    <row r="15" spans="1:9" x14ac:dyDescent="0.25">
      <c r="A15">
        <v>2001</v>
      </c>
      <c r="B15" s="13">
        <v>141.62144050000001</v>
      </c>
      <c r="C15" s="13">
        <v>114.0807235</v>
      </c>
      <c r="D15" s="13">
        <v>97.848567540000005</v>
      </c>
      <c r="E15" s="13">
        <v>78.820236100000002</v>
      </c>
      <c r="F15" s="53">
        <f t="shared" si="0"/>
        <v>79.178926591112372</v>
      </c>
      <c r="H15">
        <v>2001</v>
      </c>
      <c r="I15" s="13">
        <v>78.820236100000002</v>
      </c>
    </row>
    <row r="16" spans="1:9" x14ac:dyDescent="0.25">
      <c r="A16">
        <v>2002</v>
      </c>
      <c r="B16" s="13">
        <v>144.1518705</v>
      </c>
      <c r="C16" s="13">
        <v>115.1315737</v>
      </c>
      <c r="D16" s="13">
        <v>97.558700180000002</v>
      </c>
      <c r="E16" s="13">
        <v>77.918424779999995</v>
      </c>
      <c r="F16" s="53">
        <f t="shared" si="0"/>
        <v>77.516169132699005</v>
      </c>
      <c r="H16">
        <v>2002</v>
      </c>
      <c r="I16" s="13">
        <v>77.918424779999995</v>
      </c>
    </row>
    <row r="17" spans="1:9" x14ac:dyDescent="0.25">
      <c r="A17">
        <v>2003</v>
      </c>
      <c r="B17" s="13">
        <v>148.1976549</v>
      </c>
      <c r="C17" s="13">
        <v>116.11290169999999</v>
      </c>
      <c r="D17" s="13">
        <v>97.267925230000003</v>
      </c>
      <c r="E17" s="13">
        <v>76.209445020000004</v>
      </c>
      <c r="F17" s="53">
        <f t="shared" si="0"/>
        <v>75.888329580912327</v>
      </c>
      <c r="H17">
        <v>2003</v>
      </c>
      <c r="I17" s="13">
        <v>76.209445020000004</v>
      </c>
    </row>
    <row r="18" spans="1:9" x14ac:dyDescent="0.25">
      <c r="A18">
        <v>2004</v>
      </c>
      <c r="B18" s="13">
        <v>153.8079285</v>
      </c>
      <c r="C18" s="13">
        <v>117.1782905</v>
      </c>
      <c r="D18" s="13">
        <v>98.317857099999998</v>
      </c>
      <c r="E18" s="13">
        <v>74.903280530000004</v>
      </c>
      <c r="F18" s="53">
        <f t="shared" si="0"/>
        <v>74.294674659713166</v>
      </c>
      <c r="H18">
        <v>2004</v>
      </c>
      <c r="I18" s="13">
        <v>74.903280530000004</v>
      </c>
    </row>
    <row r="19" spans="1:9" x14ac:dyDescent="0.25">
      <c r="A19">
        <v>2005</v>
      </c>
      <c r="B19" s="13">
        <v>158.9525405</v>
      </c>
      <c r="C19" s="13">
        <v>118.2425092</v>
      </c>
      <c r="D19" s="13">
        <v>97.549376870000003</v>
      </c>
      <c r="E19" s="13">
        <v>72.565578759999994</v>
      </c>
      <c r="F19" s="53">
        <f t="shared" si="0"/>
        <v>72.734486491859187</v>
      </c>
      <c r="H19">
        <v>2005</v>
      </c>
      <c r="I19" s="13">
        <v>72.565578759999994</v>
      </c>
    </row>
    <row r="20" spans="1:9" x14ac:dyDescent="0.25">
      <c r="A20">
        <v>2006</v>
      </c>
      <c r="B20" s="13">
        <v>163.19151310000001</v>
      </c>
      <c r="C20" s="13">
        <v>119.3617067</v>
      </c>
      <c r="D20" s="13">
        <v>95.814467859999993</v>
      </c>
      <c r="E20" s="13">
        <v>70.080718000000005</v>
      </c>
      <c r="F20" s="53">
        <f t="shared" si="0"/>
        <v>71.207062275530149</v>
      </c>
      <c r="H20">
        <v>2006</v>
      </c>
      <c r="I20" s="13">
        <v>70.080718000000005</v>
      </c>
    </row>
    <row r="21" spans="1:9" x14ac:dyDescent="0.25">
      <c r="A21">
        <v>2007</v>
      </c>
      <c r="B21" s="13">
        <v>166.09380229999999</v>
      </c>
      <c r="C21" s="13">
        <v>120.4770965</v>
      </c>
      <c r="D21" s="13">
        <v>96.303587579999999</v>
      </c>
      <c r="E21" s="13">
        <v>69.854362120000005</v>
      </c>
      <c r="F21" s="53">
        <f t="shared" si="0"/>
        <v>69.711713967744018</v>
      </c>
      <c r="H21">
        <v>2007</v>
      </c>
      <c r="I21" s="13">
        <v>69.854362120000005</v>
      </c>
    </row>
    <row r="22" spans="1:9" x14ac:dyDescent="0.25">
      <c r="A22">
        <v>2008</v>
      </c>
      <c r="B22" s="13">
        <v>165.6102736</v>
      </c>
      <c r="C22" s="13">
        <v>121.59685380000001</v>
      </c>
      <c r="D22" s="13">
        <v>92.771164220000003</v>
      </c>
      <c r="E22" s="13">
        <v>68.115832699999999</v>
      </c>
      <c r="F22" s="53">
        <f t="shared" si="0"/>
        <v>68.247767974421393</v>
      </c>
      <c r="H22">
        <v>2008</v>
      </c>
      <c r="I22" s="13">
        <v>68.115832699999999</v>
      </c>
    </row>
    <row r="23" spans="1:9" x14ac:dyDescent="0.25">
      <c r="A23">
        <v>2009</v>
      </c>
      <c r="B23" s="13">
        <v>161.01284200000001</v>
      </c>
      <c r="C23" s="13">
        <v>122.6440343</v>
      </c>
      <c r="D23" s="13">
        <v>86.368531599999997</v>
      </c>
      <c r="E23" s="13">
        <v>65.787206920000003</v>
      </c>
      <c r="F23" s="53">
        <f t="shared" si="0"/>
        <v>66.814564846958547</v>
      </c>
      <c r="H23">
        <v>2009</v>
      </c>
      <c r="I23" s="13">
        <v>65.787206920000003</v>
      </c>
    </row>
    <row r="24" spans="1:9" x14ac:dyDescent="0.25">
      <c r="A24">
        <v>2010</v>
      </c>
      <c r="B24" s="13">
        <v>165.08989389999999</v>
      </c>
      <c r="C24" s="13">
        <v>123.6514763</v>
      </c>
      <c r="D24" s="13">
        <v>88.309893540000004</v>
      </c>
      <c r="E24" s="13">
        <v>66.143653279999995</v>
      </c>
      <c r="F24" s="53">
        <f t="shared" si="0"/>
        <v>65.411458985172416</v>
      </c>
      <c r="H24">
        <v>2010</v>
      </c>
      <c r="I24" s="13">
        <v>66.143653279999995</v>
      </c>
    </row>
    <row r="25" spans="1:9" x14ac:dyDescent="0.25">
      <c r="A25">
        <v>2011</v>
      </c>
      <c r="B25" s="13">
        <v>167.73422669999999</v>
      </c>
      <c r="C25" s="13">
        <v>124.579123</v>
      </c>
      <c r="D25" s="13">
        <v>86.145834739999998</v>
      </c>
      <c r="E25" s="13">
        <v>63.982007469999999</v>
      </c>
      <c r="F25" s="53">
        <f t="shared" si="0"/>
        <v>64.037818346483789</v>
      </c>
      <c r="H25">
        <v>2011</v>
      </c>
      <c r="I25" s="13">
        <v>63.982007469999999</v>
      </c>
    </row>
    <row r="26" spans="1:9" x14ac:dyDescent="0.25">
      <c r="A26">
        <v>2012</v>
      </c>
      <c r="B26" s="13">
        <v>171.4639866</v>
      </c>
      <c r="C26" s="13">
        <v>125.51081499999999</v>
      </c>
      <c r="D26" s="13">
        <v>82.736593229999997</v>
      </c>
      <c r="E26" s="13">
        <v>60.562789010000003</v>
      </c>
      <c r="F26" s="53">
        <f t="shared" si="0"/>
        <v>62.693024161207632</v>
      </c>
      <c r="H26">
        <v>2012</v>
      </c>
      <c r="I26" s="13">
        <v>60.562789010000003</v>
      </c>
    </row>
    <row r="27" spans="1:9" x14ac:dyDescent="0.25">
      <c r="A27">
        <v>2013</v>
      </c>
      <c r="B27" s="13">
        <v>174.01786709999999</v>
      </c>
      <c r="C27" s="13">
        <v>126.4410378</v>
      </c>
      <c r="D27" s="13">
        <v>84.068618689999994</v>
      </c>
      <c r="E27" s="13">
        <v>61.08409194</v>
      </c>
      <c r="F27" s="53">
        <f t="shared" si="0"/>
        <v>61.376470653822267</v>
      </c>
      <c r="H27">
        <v>2013</v>
      </c>
      <c r="I27" s="13">
        <v>61.08409194</v>
      </c>
    </row>
    <row r="28" spans="1:9" x14ac:dyDescent="0.25">
      <c r="A28">
        <v>2014</v>
      </c>
      <c r="B28" s="13">
        <v>178.2434394</v>
      </c>
      <c r="C28" s="13">
        <v>127.3621589</v>
      </c>
      <c r="D28" s="13">
        <v>84.325493489999999</v>
      </c>
      <c r="E28" s="13">
        <v>60.25398148</v>
      </c>
      <c r="F28" s="53">
        <f t="shared" si="0"/>
        <v>60.087564770092001</v>
      </c>
      <c r="H28">
        <v>2014</v>
      </c>
      <c r="I28" s="13">
        <v>60.25398148</v>
      </c>
    </row>
    <row r="29" spans="1:9" x14ac:dyDescent="0.25">
      <c r="F29" s="54"/>
    </row>
    <row r="30" spans="1:9" x14ac:dyDescent="0.25">
      <c r="F30" s="54"/>
    </row>
    <row r="31" spans="1:9" x14ac:dyDescent="0.25">
      <c r="F31" s="54"/>
    </row>
    <row r="32" spans="1:9" x14ac:dyDescent="0.25">
      <c r="F32" s="54"/>
    </row>
    <row r="33" spans="6:6" x14ac:dyDescent="0.25">
      <c r="F33" s="54"/>
    </row>
    <row r="34" spans="6:6" x14ac:dyDescent="0.25">
      <c r="F34" s="54"/>
    </row>
    <row r="35" spans="6:6" x14ac:dyDescent="0.25">
      <c r="F35" s="54"/>
    </row>
    <row r="36" spans="6:6" x14ac:dyDescent="0.25">
      <c r="F36" s="54"/>
    </row>
    <row r="37" spans="6:6" x14ac:dyDescent="0.25">
      <c r="F37" s="54"/>
    </row>
    <row r="38" spans="6:6" x14ac:dyDescent="0.25">
      <c r="F38" s="54"/>
    </row>
    <row r="39" spans="6:6" x14ac:dyDescent="0.25">
      <c r="F39" s="54"/>
    </row>
    <row r="40" spans="6:6" x14ac:dyDescent="0.25">
      <c r="F40" s="54"/>
    </row>
    <row r="41" spans="6:6" x14ac:dyDescent="0.25">
      <c r="F41" s="54"/>
    </row>
    <row r="42" spans="6:6" x14ac:dyDescent="0.25">
      <c r="F42" s="54"/>
    </row>
    <row r="43" spans="6:6" x14ac:dyDescent="0.25">
      <c r="F43" s="5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Emissions target</vt:lpstr>
      <vt:lpstr>Emissions identity</vt:lpstr>
      <vt:lpstr>Simulation</vt:lpstr>
      <vt:lpstr>EPA Data</vt:lpstr>
    </vt:vector>
  </TitlesOfParts>
  <Company>University of Portland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dc:creator>
  <cp:lastModifiedBy>Todd</cp:lastModifiedBy>
  <dcterms:created xsi:type="dcterms:W3CDTF">2017-03-05T18:29:07Z</dcterms:created>
  <dcterms:modified xsi:type="dcterms:W3CDTF">2017-09-14T16:26:34Z</dcterms:modified>
</cp:coreProperties>
</file>